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使用说明" sheetId="1" state="visible" r:id="rId1"/>
    <sheet xmlns:r="http://schemas.openxmlformats.org/officeDocument/2006/relationships" name="01_销量模板" sheetId="2" state="visible" r:id="rId2"/>
    <sheet xmlns:r="http://schemas.openxmlformats.org/officeDocument/2006/relationships" name="02_财务模板" sheetId="3" state="visible" r:id="rId3"/>
    <sheet xmlns:r="http://schemas.openxmlformats.org/officeDocument/2006/relationships" name="03_售后工单模板" sheetId="4" state="visible" r:id="rId4"/>
    <sheet xmlns:r="http://schemas.openxmlformats.org/officeDocument/2006/relationships" name="04_库存模板" sheetId="5" state="visible" r:id="rId5"/>
    <sheet xmlns:r="http://schemas.openxmlformats.org/officeDocument/2006/relationships" name="05_指标口径表" sheetId="6" state="visible" r:id="rId6"/>
    <sheet xmlns:r="http://schemas.openxmlformats.org/officeDocument/2006/relationships" name="06_人效坪效模板" sheetId="7" state="visible" r:id="rId7"/>
    <sheet xmlns:r="http://schemas.openxmlformats.org/officeDocument/2006/relationships" name="07_周报模板" sheetId="8" state="visible" r:id="rId8"/>
    <sheet xmlns:r="http://schemas.openxmlformats.org/officeDocument/2006/relationships" name="08_月报汇总" sheetId="9" state="visible" r:id="rId9"/>
    <sheet xmlns:r="http://schemas.openxmlformats.org/officeDocument/2006/relationships" name="09_周分析报告" sheetId="10" state="visible" r:id="rId10"/>
    <sheet xmlns:r="http://schemas.openxmlformats.org/officeDocument/2006/relationships" name="10_客户资产" sheetId="11" state="visible" r:id="rId11"/>
    <sheet xmlns:r="http://schemas.openxmlformats.org/officeDocument/2006/relationships" name="11_厂家政策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5"/>
    </font>
    <font>
      <name val="微软雅黑"/>
      <b val="1"/>
      <color rgb="00FBBF24"/>
      <sz val="11"/>
    </font>
    <font>
      <name val="微软雅黑"/>
      <color rgb="001A1A1A"/>
      <sz val="10"/>
    </font>
    <font>
      <name val="微软雅黑"/>
      <b val="1"/>
      <color rgb="00FFFFFF"/>
      <sz val="11"/>
    </font>
    <font>
      <name val="微软雅黑"/>
      <color rgb="00556677"/>
      <sz val="10"/>
    </font>
  </fonts>
  <fills count="5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0F1B30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C7D2E0"/>
      </left>
      <right style="thin">
        <color rgb="00C7D2E0"/>
      </right>
      <top style="thin">
        <color rgb="00C7D2E0"/>
      </top>
      <bottom style="thin">
        <color rgb="00C7D2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4S店董事长决策平台 · 标准数据模板与指标口径表</t>
        </is>
      </c>
    </row>
    <row r="4" ht="30" customHeight="1">
      <c r="B4" s="2" t="inlineStr">
        <is>
          <t>适用对象</t>
        </is>
      </c>
      <c r="C4" s="3" t="inlineStr">
        <is>
          <t>单店：1 位董事长/总经理使用；集团：以 5 店为单元横向对比。</t>
        </is>
      </c>
    </row>
    <row r="5" ht="30" customHeight="1">
      <c r="B5" s="2" t="inlineStr">
        <is>
          <t>交付形态</t>
        </is>
      </c>
      <c r="C5" s="3" t="inlineStr">
        <is>
          <t>门店文员按本模板填写 Excel → 极简界面上传 → WorkBuddy 自动解析归集 → 生成驾驶舱与简报。</t>
        </is>
      </c>
    </row>
    <row r="6" ht="30" customHeight="1">
      <c r="B6" s="2" t="inlineStr">
        <is>
          <t>填写频率</t>
        </is>
      </c>
      <c r="C6" s="3" t="inlineStr">
        <is>
          <t>月度为主（每月 5 日前提交上月数据）；销量/库存/经营周报按周补充，每周一提交上周数据，系统自动汇总成月报。</t>
        </is>
      </c>
    </row>
    <row r="7" ht="30" customHeight="1">
      <c r="B7" s="2" t="inlineStr">
        <is>
          <t>模板清单</t>
        </is>
      </c>
      <c r="C7" s="3" t="inlineStr">
        <is>
          <t>01_销量 / 02_财务 / 03_售后工单 / 04_库存 / 05_指标口径 / 06_人效坪效 / 07_周报模板 / 08_月报汇总 / 09_周分析报告 / 10_客户资产 / 11_厂家政策。</t>
        </is>
      </c>
    </row>
    <row r="8" ht="30" customHeight="1">
      <c r="B8" s="2" t="inlineStr">
        <is>
          <t>填写要求</t>
        </is>
      </c>
      <c r="C8" s="3" t="inlineStr">
        <is>
          <t>① 表头与字段名勿改；② 金额单位见各表标注（多为“万元”）；③ 车型名称需与本店《车型字典》一致；④ 标黄字段为系统自动计算，勿手填。</t>
        </is>
      </c>
    </row>
    <row r="9" ht="30" customHeight="1">
      <c r="B9" s="2" t="inlineStr">
        <is>
          <t>指标口径</t>
        </is>
      </c>
      <c r="C9" s="3" t="inlineStr">
        <is>
          <t>所有指标的定义、公式、阈值以 05_指标口径表 为准，作为董事长与顾问的对齐基线。</t>
        </is>
      </c>
    </row>
    <row r="10" ht="30" customHeight="1">
      <c r="B10" s="2" t="inlineStr">
        <is>
          <t>数据校验</t>
        </is>
      </c>
      <c r="C10" s="3" t="inlineStr">
        <is>
          <t>系统会对异常格式、勾稽关系、预警阈值自动校验并提示，校验不通过需门店复核后重传。</t>
        </is>
      </c>
    </row>
    <row r="11" ht="30" customHeight="1">
      <c r="B11" s="2" t="inlineStr">
        <is>
          <t>保密与部署</t>
        </is>
      </c>
      <c r="C11" s="3" t="inlineStr">
        <is>
          <t>数据部署于专属私有云平台 chetayun.cn（独立环境、独立数据库、租户隔离），客户零硬件投入，联网安全访问。</t>
        </is>
      </c>
    </row>
  </sheetData>
  <mergeCells count="1"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4" customWidth="1" min="9" max="9"/>
    <col width="14" customWidth="1" min="10" max="10"/>
    <col width="11" customWidth="1" min="11" max="11"/>
    <col width="9" customWidth="1" min="12" max="12"/>
    <col width="12" customWidth="1" min="13" max="13"/>
    <col width="9" customWidth="1" min="14" max="14"/>
    <col width="11" customWidth="1" min="15" max="15"/>
    <col width="14" customWidth="1" min="16" max="16"/>
  </cols>
  <sheetData>
    <row r="1" ht="26" customHeight="1">
      <c r="A1" s="1" t="inlineStr">
        <is>
          <t>01 · 销量模板（月度 · 按车型汇总 · 单位：台 / 万元）</t>
        </is>
      </c>
    </row>
    <row r="2" ht="30" customHeight="1">
      <c r="A2" s="4" t="inlineStr">
        <is>
          <t>序号</t>
        </is>
      </c>
      <c r="B2" s="4" t="inlineStr">
        <is>
          <t>车型</t>
        </is>
      </c>
      <c r="C2" s="4" t="inlineStr">
        <is>
          <t>车系</t>
        </is>
      </c>
      <c r="D2" s="4" t="inlineStr">
        <is>
          <t>本月销量(台)</t>
        </is>
      </c>
      <c r="E2" s="4" t="inlineStr">
        <is>
          <t>月度目标(台)</t>
        </is>
      </c>
      <c r="F2" s="4" t="inlineStr">
        <is>
          <t>累计销量(台)</t>
        </is>
      </c>
      <c r="G2" s="4" t="inlineStr">
        <is>
          <t>厂商指导价(万)</t>
        </is>
      </c>
      <c r="H2" s="4" t="inlineStr">
        <is>
          <t>平均成交价(万)</t>
        </is>
      </c>
      <c r="I2" s="4" t="inlineStr">
        <is>
          <t>新车销售收入(万)</t>
        </is>
      </c>
      <c r="J2" s="4" t="inlineStr">
        <is>
          <t>新车销售成本(万)</t>
        </is>
      </c>
      <c r="K2" s="4" t="inlineStr">
        <is>
          <t>新车毛利(万)</t>
        </is>
      </c>
      <c r="L2" s="4" t="inlineStr">
        <is>
          <t>金融台次</t>
        </is>
      </c>
      <c r="M2" s="4" t="inlineStr">
        <is>
          <t>金融渗透率(%)</t>
        </is>
      </c>
      <c r="N2" s="4" t="inlineStr">
        <is>
          <t>保险台次</t>
        </is>
      </c>
      <c r="O2" s="4" t="inlineStr">
        <is>
          <t>装潢收入(万)</t>
        </is>
      </c>
      <c r="P2" s="4" t="inlineStr">
        <is>
          <t>衍生业务总收入(万)</t>
        </is>
      </c>
    </row>
    <row r="3">
      <c r="A3" s="5" t="n">
        <v>1</v>
      </c>
      <c r="B3" s="5" t="inlineStr">
        <is>
          <t>X5 2024款 25Li</t>
        </is>
      </c>
      <c r="C3" s="5" t="inlineStr">
        <is>
          <t>X5</t>
        </is>
      </c>
      <c r="D3" s="5" t="n">
        <v>8</v>
      </c>
      <c r="E3" s="5" t="n">
        <v>10</v>
      </c>
      <c r="F3" s="5" t="n">
        <v>62</v>
      </c>
      <c r="G3" s="5" t="n">
        <v>39.9</v>
      </c>
      <c r="H3" s="5" t="n">
        <v>37.2</v>
      </c>
      <c r="I3" s="5" t="n">
        <v>297.6</v>
      </c>
      <c r="J3" s="5" t="n">
        <v>288</v>
      </c>
      <c r="K3" s="5" t="n">
        <v>9.6</v>
      </c>
      <c r="L3" s="5" t="n">
        <v>5</v>
      </c>
      <c r="M3" s="5" t="n">
        <v>62.5</v>
      </c>
      <c r="N3" s="5" t="n">
        <v>4</v>
      </c>
      <c r="O3" s="5" t="n">
        <v>3.2</v>
      </c>
      <c r="P3" s="5" t="n">
        <v>12.4</v>
      </c>
    </row>
    <row r="4">
      <c r="A4" s="6" t="n">
        <v>2</v>
      </c>
      <c r="B4" s="6" t="inlineStr">
        <is>
          <t>3系 325Li</t>
        </is>
      </c>
      <c r="C4" s="6" t="inlineStr">
        <is>
          <t>3系</t>
        </is>
      </c>
      <c r="D4" s="6" t="n">
        <v>15</v>
      </c>
      <c r="E4" s="6" t="n">
        <v>16</v>
      </c>
      <c r="F4" s="6" t="n">
        <v>118</v>
      </c>
      <c r="G4" s="6" t="n">
        <v>34.9</v>
      </c>
      <c r="H4" s="6" t="n">
        <v>31.5</v>
      </c>
      <c r="I4" s="6" t="n">
        <v>472.5</v>
      </c>
      <c r="J4" s="6" t="n">
        <v>465</v>
      </c>
      <c r="K4" s="6" t="n">
        <v>7.5</v>
      </c>
      <c r="L4" s="6" t="n">
        <v>9</v>
      </c>
      <c r="M4" s="6" t="n">
        <v>60</v>
      </c>
      <c r="N4" s="6" t="n">
        <v>7</v>
      </c>
      <c r="O4" s="6" t="n">
        <v>5.1</v>
      </c>
      <c r="P4" s="6" t="n">
        <v>18.6</v>
      </c>
    </row>
    <row r="5">
      <c r="A5" s="5" t="n">
        <v>3</v>
      </c>
      <c r="B5" s="5" t="inlineStr">
        <is>
          <t>SUV-X 30i</t>
        </is>
      </c>
      <c r="C5" s="5" t="inlineStr">
        <is>
          <t>SUV-X</t>
        </is>
      </c>
      <c r="D5" s="5" t="n">
        <v>6</v>
      </c>
      <c r="E5" s="5" t="n">
        <v>12</v>
      </c>
      <c r="F5" s="5" t="n">
        <v>48</v>
      </c>
      <c r="G5" s="5" t="n">
        <v>45.9</v>
      </c>
      <c r="H5" s="5" t="n">
        <v>43</v>
      </c>
      <c r="I5" s="5" t="n">
        <v>258</v>
      </c>
      <c r="J5" s="5" t="n">
        <v>252</v>
      </c>
      <c r="K5" s="5" t="n">
        <v>6</v>
      </c>
      <c r="L5" s="5" t="n">
        <v>3</v>
      </c>
      <c r="M5" s="5" t="n">
        <v>50</v>
      </c>
      <c r="N5" s="5" t="n">
        <v>2</v>
      </c>
      <c r="O5" s="5" t="n">
        <v>2</v>
      </c>
      <c r="P5" s="5" t="n">
        <v>9.199999999999999</v>
      </c>
    </row>
    <row r="6">
      <c r="A6" s="6" t="n">
        <v>4</v>
      </c>
      <c r="B6" s="6" t="inlineStr">
        <is>
          <t>iX3 领先型</t>
        </is>
      </c>
      <c r="C6" s="6" t="inlineStr">
        <is>
          <t>iX3</t>
        </is>
      </c>
      <c r="D6" s="6" t="n">
        <v>4</v>
      </c>
      <c r="E6" s="6" t="n">
        <v>6</v>
      </c>
      <c r="F6" s="6" t="n">
        <v>30</v>
      </c>
      <c r="G6" s="6" t="n">
        <v>40.5</v>
      </c>
      <c r="H6" s="6" t="n">
        <v>35</v>
      </c>
      <c r="I6" s="6" t="n">
        <v>140</v>
      </c>
      <c r="J6" s="6" t="n">
        <v>138</v>
      </c>
      <c r="K6" s="6" t="n">
        <v>2</v>
      </c>
      <c r="L6" s="6" t="n">
        <v>2</v>
      </c>
      <c r="M6" s="6" t="n">
        <v>50</v>
      </c>
      <c r="N6" s="6" t="n">
        <v>1</v>
      </c>
      <c r="O6" s="6" t="n">
        <v>1.2</v>
      </c>
      <c r="P6" s="6" t="n">
        <v>5</v>
      </c>
    </row>
    <row r="7">
      <c r="A7" s="5" t="inlineStr"/>
      <c r="B7" s="5" t="inlineStr">
        <is>
          <t>（以下由系统汇总）</t>
        </is>
      </c>
      <c r="C7" s="5" t="inlineStr">
        <is>
          <t>合计</t>
        </is>
      </c>
      <c r="D7" s="5" t="n">
        <v>33</v>
      </c>
      <c r="E7" s="5" t="n">
        <v>44</v>
      </c>
      <c r="F7" s="5" t="n">
        <v>258</v>
      </c>
      <c r="G7" s="5" t="inlineStr"/>
      <c r="H7" s="5" t="inlineStr"/>
      <c r="I7" s="5" t="n">
        <v>1168.1</v>
      </c>
      <c r="J7" s="5" t="n">
        <v>1143</v>
      </c>
      <c r="K7" s="5" t="n">
        <v>25.1</v>
      </c>
      <c r="L7" s="5" t="n">
        <v>19</v>
      </c>
      <c r="M7" s="5" t="n">
        <v>57.6</v>
      </c>
      <c r="N7" s="5" t="n">
        <v>14</v>
      </c>
      <c r="O7" s="5" t="inlineStr"/>
      <c r="P7" s="5" t="n">
        <v>45.2</v>
      </c>
    </row>
    <row r="8" ht="30" customHeight="1">
      <c r="A8" s="7" t="inlineStr">
        <is>
          <t>说明：车型名称须与本店《车型字典》一致；“合计”行由系统自动汇总，门店仅填各车型明细；衍生业务含金融、保险、装潢等。</t>
        </is>
      </c>
    </row>
  </sheetData>
  <mergeCells count="2">
    <mergeCell ref="A1:P1"/>
    <mergeCell ref="A8:P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40" customWidth="1" min="4" max="4"/>
  </cols>
  <sheetData>
    <row r="1" ht="26" customHeight="1">
      <c r="A1" s="1" t="inlineStr">
        <is>
          <t>02 · 财务模板（月度汇总 · 单位：万元）</t>
        </is>
      </c>
    </row>
    <row r="2" ht="30" customHeight="1">
      <c r="A2" s="4" t="inlineStr">
        <is>
          <t>科目</t>
        </is>
      </c>
      <c r="B2" s="4" t="inlineStr">
        <is>
          <t>本月金额(万)</t>
        </is>
      </c>
      <c r="C2" s="4" t="inlineStr">
        <is>
          <t>去年同期(万)</t>
        </is>
      </c>
      <c r="D2" s="4" t="inlineStr">
        <is>
          <t>备注/口径说明</t>
        </is>
      </c>
    </row>
    <row r="3">
      <c r="A3" s="5" t="inlineStr">
        <is>
          <t>一、新车销售收入</t>
        </is>
      </c>
      <c r="B3" s="5" t="n">
        <v>1168.1</v>
      </c>
      <c r="C3" s="5" t="n">
        <v>1250</v>
      </c>
      <c r="D3" s="5" t="inlineStr">
        <is>
          <t>含裸车+衍生外的整车收入</t>
        </is>
      </c>
    </row>
    <row r="4">
      <c r="A4" s="6" t="inlineStr">
        <is>
          <t>减：新车销售成本</t>
        </is>
      </c>
      <c r="B4" s="6" t="n">
        <v>1143</v>
      </c>
      <c r="C4" s="6" t="n">
        <v>1205</v>
      </c>
      <c r="D4" s="6" t="inlineStr">
        <is>
          <t>整车采购成本</t>
        </is>
      </c>
    </row>
    <row r="5">
      <c r="A5" s="5" t="inlineStr">
        <is>
          <t>新车毛利</t>
        </is>
      </c>
      <c r="B5" s="5" t="n">
        <v>25.1</v>
      </c>
      <c r="C5" s="5" t="n">
        <v>45</v>
      </c>
      <c r="D5" s="5">
        <f>销售收入-销售成本（系统算）</f>
        <v/>
      </c>
    </row>
    <row r="6">
      <c r="A6" s="6" t="inlineStr">
        <is>
          <t>二、售后收入</t>
        </is>
      </c>
      <c r="B6" s="6" t="n">
        <v>156</v>
      </c>
      <c r="C6" s="6" t="n">
        <v>143</v>
      </c>
      <c r="D6" s="6" t="inlineStr">
        <is>
          <t>维修/保养/配件</t>
        </is>
      </c>
    </row>
    <row r="7">
      <c r="A7" s="5" t="inlineStr">
        <is>
          <t>减：售后成本</t>
        </is>
      </c>
      <c r="B7" s="5" t="n">
        <v>88</v>
      </c>
      <c r="C7" s="5" t="n">
        <v>82</v>
      </c>
      <c r="D7" s="5" t="inlineStr">
        <is>
          <t>配件+工时成本</t>
        </is>
      </c>
    </row>
    <row r="8">
      <c r="A8" s="6" t="inlineStr">
        <is>
          <t>售后毛利</t>
        </is>
      </c>
      <c r="B8" s="6" t="n">
        <v>68</v>
      </c>
      <c r="C8" s="6" t="n">
        <v>61</v>
      </c>
      <c r="D8" s="6" t="inlineStr"/>
    </row>
    <row r="9">
      <c r="A9" s="5" t="inlineStr">
        <is>
          <t>三、衍生业务收入</t>
        </is>
      </c>
      <c r="B9" s="5" t="n">
        <v>45.2</v>
      </c>
      <c r="C9" s="5" t="n">
        <v>33.7</v>
      </c>
      <c r="D9" s="5" t="inlineStr">
        <is>
          <t>金融+保险+装潢</t>
        </is>
      </c>
    </row>
    <row r="10">
      <c r="A10" s="6" t="inlineStr">
        <is>
          <t>减：衍生业务成本</t>
        </is>
      </c>
      <c r="B10" s="6" t="n">
        <v>20</v>
      </c>
      <c r="C10" s="6" t="n">
        <v>15</v>
      </c>
      <c r="D10" s="6" t="inlineStr"/>
    </row>
    <row r="11">
      <c r="A11" s="5" t="inlineStr">
        <is>
          <t>衍生业务毛利</t>
        </is>
      </c>
      <c r="B11" s="5" t="n">
        <v>25.2</v>
      </c>
      <c r="C11" s="5" t="n">
        <v>18.7</v>
      </c>
      <c r="D11" s="5" t="inlineStr"/>
    </row>
    <row r="12">
      <c r="A12" s="6" t="inlineStr">
        <is>
          <t>营业收入合计</t>
        </is>
      </c>
      <c r="B12" s="6" t="n">
        <v>1369.3</v>
      </c>
      <c r="C12" s="6" t="n">
        <v>1426.7</v>
      </c>
      <c r="D12" s="6">
        <f>新车+售后+衍生收入</f>
        <v/>
      </c>
    </row>
    <row r="13">
      <c r="A13" s="5" t="inlineStr">
        <is>
          <t>营业成本合计</t>
        </is>
      </c>
      <c r="B13" s="5" t="n">
        <v>1251</v>
      </c>
      <c r="C13" s="5" t="n">
        <v>1302</v>
      </c>
      <c r="D13" s="5" t="inlineStr"/>
    </row>
    <row r="14">
      <c r="A14" s="6" t="inlineStr">
        <is>
          <t>毛利合计</t>
        </is>
      </c>
      <c r="B14" s="6" t="n">
        <v>118.3</v>
      </c>
      <c r="C14" s="6" t="n">
        <v>124.7</v>
      </c>
      <c r="D14" s="6" t="inlineStr"/>
    </row>
    <row r="15">
      <c r="A15" s="5" t="inlineStr">
        <is>
          <t>人工费用</t>
        </is>
      </c>
      <c r="B15" s="5" t="n">
        <v>42</v>
      </c>
      <c r="C15" s="5" t="n">
        <v>40</v>
      </c>
      <c r="D15" s="5" t="inlineStr">
        <is>
          <t>销售+售后+管理</t>
        </is>
      </c>
    </row>
    <row r="16">
      <c r="A16" s="6" t="inlineStr">
        <is>
          <t>租金及折旧</t>
        </is>
      </c>
      <c r="B16" s="6" t="n">
        <v>18</v>
      </c>
      <c r="C16" s="6" t="n">
        <v>18</v>
      </c>
      <c r="D16" s="6" t="inlineStr"/>
    </row>
    <row r="17">
      <c r="A17" s="5" t="inlineStr">
        <is>
          <t>营销费用</t>
        </is>
      </c>
      <c r="B17" s="5" t="n">
        <v>12</v>
      </c>
      <c r="C17" s="5" t="n">
        <v>10</v>
      </c>
      <c r="D17" s="5" t="inlineStr"/>
    </row>
    <row r="18">
      <c r="A18" s="6" t="inlineStr">
        <is>
          <t>管理费用</t>
        </is>
      </c>
      <c r="B18" s="6" t="n">
        <v>9</v>
      </c>
      <c r="C18" s="6" t="n">
        <v>8.5</v>
      </c>
      <c r="D18" s="6" t="inlineStr"/>
    </row>
    <row r="19">
      <c r="A19" s="5" t="inlineStr">
        <is>
          <t>财务费用</t>
        </is>
      </c>
      <c r="B19" s="5" t="n">
        <v>3.5</v>
      </c>
      <c r="C19" s="5" t="n">
        <v>3</v>
      </c>
      <c r="D19" s="5" t="inlineStr"/>
    </row>
    <row r="20">
      <c r="A20" s="6" t="inlineStr">
        <is>
          <t>费用合计</t>
        </is>
      </c>
      <c r="B20" s="6" t="n">
        <v>84.5</v>
      </c>
      <c r="C20" s="6" t="n">
        <v>79.5</v>
      </c>
      <c r="D20" s="6" t="inlineStr"/>
    </row>
    <row r="21">
      <c r="A21" s="5" t="inlineStr">
        <is>
          <t>经营利润</t>
        </is>
      </c>
      <c r="B21" s="5" t="n">
        <v>33.8</v>
      </c>
      <c r="C21" s="5" t="n">
        <v>45.2</v>
      </c>
      <c r="D21" s="5">
        <f>毛利-费用（系统算）</f>
        <v/>
      </c>
    </row>
    <row r="22">
      <c r="A22" s="6" t="inlineStr">
        <is>
          <t>应收账款</t>
        </is>
      </c>
      <c r="B22" s="6" t="n">
        <v>86</v>
      </c>
      <c r="C22" s="6" t="n">
        <v>70</v>
      </c>
      <c r="D22" s="6" t="inlineStr">
        <is>
          <t>含厂家返利应收</t>
        </is>
      </c>
    </row>
    <row r="23">
      <c r="A23" s="5" t="inlineStr">
        <is>
          <t>应付账款</t>
        </is>
      </c>
      <c r="B23" s="5" t="n">
        <v>210</v>
      </c>
      <c r="C23" s="5" t="n">
        <v>190</v>
      </c>
      <c r="D23" s="5" t="inlineStr">
        <is>
          <t>整车采购应付</t>
        </is>
      </c>
    </row>
    <row r="24">
      <c r="A24" s="6" t="inlineStr">
        <is>
          <t>库存资金占用</t>
        </is>
      </c>
      <c r="B24" s="6" t="n">
        <v>4800</v>
      </c>
      <c r="C24" s="6" t="n">
        <v>4450</v>
      </c>
      <c r="D24" s="6" t="inlineStr">
        <is>
          <t>在库车辆成本合计（万元）</t>
        </is>
      </c>
    </row>
    <row r="25">
      <c r="A25" s="5" t="inlineStr">
        <is>
          <t>经营性现金流</t>
        </is>
      </c>
      <c r="B25" s="5" t="n">
        <v>58</v>
      </c>
      <c r="C25" s="5" t="n">
        <v>75</v>
      </c>
      <c r="D25" s="5" t="inlineStr"/>
    </row>
    <row r="26" ht="30" customHeight="1">
      <c r="A26" s="7" t="inlineStr">
        <is>
          <t>说明：标*科目由系统勾稽校验；库存资金占用=各车型在库数量×单台成本；勾稽关系异常将触发财务严谨度预警。</t>
        </is>
      </c>
    </row>
  </sheetData>
  <mergeCells count="2">
    <mergeCell ref="A1:D1"/>
    <mergeCell ref="A26:D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8" customWidth="1" min="6" max="6"/>
    <col width="10" customWidth="1" min="7" max="7"/>
    <col width="10" customWidth="1" min="8" max="8"/>
    <col width="12" customWidth="1" min="9" max="9"/>
    <col width="10" customWidth="1" min="10" max="10"/>
    <col width="10" customWidth="1" min="11" max="11"/>
    <col width="10" customWidth="1" min="12" max="12"/>
    <col width="12" customWidth="1" min="13" max="13"/>
  </cols>
  <sheetData>
    <row r="1">
      <c r="A1" s="8" t="inlineStr">
        <is>
          <t>技师人数</t>
        </is>
      </c>
      <c r="B1" s="8" t="n">
        <v>12</v>
      </c>
    </row>
    <row r="2">
      <c r="A2" s="8" t="inlineStr">
        <is>
          <t>月标准工时(h)</t>
        </is>
      </c>
      <c r="B2" s="8" t="n">
        <v>176</v>
      </c>
    </row>
    <row r="4" ht="26" customHeight="1">
      <c r="A4" s="1" t="inlineStr">
        <is>
          <t>03 · 售后工单模板（明细 · 可逐单录入，系统汇总测算）</t>
        </is>
      </c>
    </row>
    <row r="5" ht="30" customHeight="1">
      <c r="A5" s="4" t="inlineStr">
        <is>
          <t>工单号</t>
        </is>
      </c>
      <c r="B5" s="4" t="inlineStr">
        <is>
          <t>日期</t>
        </is>
      </c>
      <c r="C5" s="4" t="inlineStr">
        <is>
          <t>车牌号</t>
        </is>
      </c>
      <c r="D5" s="4" t="inlineStr">
        <is>
          <t>客户类型</t>
        </is>
      </c>
      <c r="E5" s="4" t="inlineStr">
        <is>
          <t>工单类型</t>
        </is>
      </c>
      <c r="F5" s="4" t="inlineStr">
        <is>
          <t>工时(h)</t>
        </is>
      </c>
      <c r="G5" s="4" t="inlineStr">
        <is>
          <t>工时费(元)</t>
        </is>
      </c>
      <c r="H5" s="4" t="inlineStr">
        <is>
          <t>配件费(元)</t>
        </is>
      </c>
      <c r="I5" s="4" t="inlineStr">
        <is>
          <t>工单产值(元)</t>
        </is>
      </c>
      <c r="J5" s="4" t="inlineStr">
        <is>
          <t>是否索赔</t>
        </is>
      </c>
      <c r="K5" s="4" t="inlineStr">
        <is>
          <t>一次修复</t>
        </is>
      </c>
      <c r="L5" s="4" t="inlineStr">
        <is>
          <t>技师工号</t>
        </is>
      </c>
      <c r="M5" s="4" t="inlineStr">
        <is>
          <t>客户满意度</t>
        </is>
      </c>
    </row>
    <row r="6">
      <c r="A6" s="5" t="inlineStr">
        <is>
          <t>WO-20250701-001</t>
        </is>
      </c>
      <c r="B6" s="5" t="inlineStr">
        <is>
          <t>2025-07-01</t>
        </is>
      </c>
      <c r="C6" s="5" t="inlineStr">
        <is>
          <t>沪A·12345</t>
        </is>
      </c>
      <c r="D6" s="5" t="inlineStr">
        <is>
          <t>保有客户</t>
        </is>
      </c>
      <c r="E6" s="5" t="inlineStr">
        <is>
          <t>保养</t>
        </is>
      </c>
      <c r="F6" s="5" t="n">
        <v>1.5</v>
      </c>
      <c r="G6" s="5" t="n">
        <v>150</v>
      </c>
      <c r="H6" s="5" t="n">
        <v>420</v>
      </c>
      <c r="I6" s="5" t="n">
        <v>570</v>
      </c>
      <c r="J6" s="5" t="inlineStr">
        <is>
          <t>否</t>
        </is>
      </c>
      <c r="K6" s="5" t="inlineStr">
        <is>
          <t>是</t>
        </is>
      </c>
      <c r="L6" s="5" t="inlineStr">
        <is>
          <t>T01</t>
        </is>
      </c>
      <c r="M6" s="5" t="n">
        <v>5</v>
      </c>
    </row>
    <row r="7">
      <c r="A7" s="6" t="inlineStr">
        <is>
          <t>WO-20250701-002</t>
        </is>
      </c>
      <c r="B7" s="6" t="inlineStr">
        <is>
          <t>2025-07-01</t>
        </is>
      </c>
      <c r="C7" s="6" t="inlineStr">
        <is>
          <t>沪B·67890</t>
        </is>
      </c>
      <c r="D7" s="6" t="inlineStr">
        <is>
          <t>流失挽回</t>
        </is>
      </c>
      <c r="E7" s="6" t="inlineStr">
        <is>
          <t>维修</t>
        </is>
      </c>
      <c r="F7" s="6" t="n">
        <v>3</v>
      </c>
      <c r="G7" s="6" t="n">
        <v>300</v>
      </c>
      <c r="H7" s="6" t="n">
        <v>1280</v>
      </c>
      <c r="I7" s="6" t="n">
        <v>1580</v>
      </c>
      <c r="J7" s="6" t="inlineStr">
        <is>
          <t>否</t>
        </is>
      </c>
      <c r="K7" s="6" t="inlineStr">
        <is>
          <t>是</t>
        </is>
      </c>
      <c r="L7" s="6" t="inlineStr">
        <is>
          <t>T02</t>
        </is>
      </c>
      <c r="M7" s="6" t="n">
        <v>4</v>
      </c>
    </row>
    <row r="8">
      <c r="A8" s="5" t="inlineStr">
        <is>
          <t>WO-20250702-003</t>
        </is>
      </c>
      <c r="B8" s="5" t="inlineStr">
        <is>
          <t>2025-07-02</t>
        </is>
      </c>
      <c r="C8" s="5" t="inlineStr">
        <is>
          <t>沪C·11121</t>
        </is>
      </c>
      <c r="D8" s="5" t="inlineStr">
        <is>
          <t>新客户</t>
        </is>
      </c>
      <c r="E8" s="5" t="inlineStr">
        <is>
          <t>事故</t>
        </is>
      </c>
      <c r="F8" s="5" t="n">
        <v>6</v>
      </c>
      <c r="G8" s="5" t="n">
        <v>600</v>
      </c>
      <c r="H8" s="5" t="n">
        <v>4200</v>
      </c>
      <c r="I8" s="5" t="n">
        <v>4800</v>
      </c>
      <c r="J8" s="5" t="inlineStr">
        <is>
          <t>否</t>
        </is>
      </c>
      <c r="K8" s="5" t="inlineStr">
        <is>
          <t>否</t>
        </is>
      </c>
      <c r="L8" s="5" t="inlineStr">
        <is>
          <t>T03</t>
        </is>
      </c>
      <c r="M8" s="5" t="n">
        <v>3</v>
      </c>
    </row>
    <row r="9">
      <c r="A9" s="6" t="inlineStr">
        <is>
          <t>WO-20250702-004</t>
        </is>
      </c>
      <c r="B9" s="6" t="inlineStr">
        <is>
          <t>2025-07-02</t>
        </is>
      </c>
      <c r="C9" s="6" t="inlineStr">
        <is>
          <t>沪A·99999</t>
        </is>
      </c>
      <c r="D9" s="6" t="inlineStr">
        <is>
          <t>保有客户</t>
        </is>
      </c>
      <c r="E9" s="6" t="inlineStr">
        <is>
          <t>索赔</t>
        </is>
      </c>
      <c r="F9" s="6" t="n">
        <v>2</v>
      </c>
      <c r="G9" s="6" t="n">
        <v>0</v>
      </c>
      <c r="H9" s="6" t="n">
        <v>0</v>
      </c>
      <c r="I9" s="6" t="n">
        <v>0</v>
      </c>
      <c r="J9" s="6" t="inlineStr">
        <is>
          <t>是</t>
        </is>
      </c>
      <c r="K9" s="6" t="inlineStr">
        <is>
          <t>是</t>
        </is>
      </c>
      <c r="L9" s="6" t="inlineStr">
        <is>
          <t>T01</t>
        </is>
      </c>
      <c r="M9" s="6" t="n">
        <v>5</v>
      </c>
    </row>
    <row r="10">
      <c r="A10" s="5" t="inlineStr">
        <is>
          <t>WO-20250703-005</t>
        </is>
      </c>
      <c r="B10" s="5" t="inlineStr">
        <is>
          <t>2025-07-03</t>
        </is>
      </c>
      <c r="C10" s="5" t="inlineStr">
        <is>
          <t>沪D·22233</t>
        </is>
      </c>
      <c r="D10" s="5" t="inlineStr">
        <is>
          <t>保有客户</t>
        </is>
      </c>
      <c r="E10" s="5" t="inlineStr">
        <is>
          <t>美容装潢</t>
        </is>
      </c>
      <c r="F10" s="5" t="n">
        <v>1</v>
      </c>
      <c r="G10" s="5" t="n">
        <v>100</v>
      </c>
      <c r="H10" s="5" t="n">
        <v>880</v>
      </c>
      <c r="I10" s="5" t="n">
        <v>980</v>
      </c>
      <c r="J10" s="5" t="inlineStr">
        <is>
          <t>否</t>
        </is>
      </c>
      <c r="K10" s="5" t="inlineStr">
        <is>
          <t>是</t>
        </is>
      </c>
      <c r="L10" s="5" t="inlineStr">
        <is>
          <t>T04</t>
        </is>
      </c>
      <c r="M10" s="5" t="n">
        <v>5</v>
      </c>
    </row>
    <row r="11" ht="30" customHeight="1">
      <c r="A11" s="7" t="inlineStr">
        <is>
          <t>说明：表头上方『技师人数 / 月标准工时(h)』由店端填写，系统按『实际工时÷（技师数×月标准工时）』测算工时利用率；客户类型/工单类型/是否索赔/一次修复 为下拉选择；一次修复率、工时利用率、配件毛利、保修/自费比 由系统按工单测算。</t>
        </is>
      </c>
    </row>
  </sheetData>
  <mergeCells count="2">
    <mergeCell ref="A4:M4"/>
    <mergeCell ref="A11:M11"/>
  </mergeCells>
  <dataValidations count="3">
    <dataValidation sqref="D2:D1000" showDropDown="0" showInputMessage="0" showErrorMessage="0" allowBlank="1" type="list">
      <formula1>"保有客户,新客户,流失挽回"</formula1>
    </dataValidation>
    <dataValidation sqref="E2:E1000" showDropDown="0" showInputMessage="0" showErrorMessage="0" allowBlank="1" type="list">
      <formula1>"保养,维修,事故,索赔,美容装潢"</formula1>
    </dataValidation>
    <dataValidation sqref="J2:K100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1" customWidth="1" min="4" max="4"/>
    <col width="13" customWidth="1" min="5" max="5"/>
    <col width="10" customWidth="1" min="6" max="6"/>
    <col width="11" customWidth="1" min="7" max="7"/>
    <col width="14" customWidth="1" min="8" max="8"/>
    <col width="11" customWidth="1" min="9" max="9"/>
    <col width="16" customWidth="1" min="10" max="10"/>
  </cols>
  <sheetData>
    <row r="1" ht="26" customHeight="1">
      <c r="A1" s="1" t="inlineStr">
        <is>
          <t>04 · 库存模板（按车型 · 单位：台 / 万元）</t>
        </is>
      </c>
    </row>
    <row r="2" ht="30" customHeight="1">
      <c r="A2" s="4" t="inlineStr">
        <is>
          <t>车型</t>
        </is>
      </c>
      <c r="B2" s="4" t="inlineStr">
        <is>
          <t>在库数量(台)</t>
        </is>
      </c>
      <c r="C2" s="4" t="inlineStr">
        <is>
          <t>在途数量(台)</t>
        </is>
      </c>
      <c r="D2" s="4" t="inlineStr">
        <is>
          <t>本月销量(台)</t>
        </is>
      </c>
      <c r="E2" s="4" t="inlineStr">
        <is>
          <t>近3月均销量(台)</t>
        </is>
      </c>
      <c r="F2" s="4" t="inlineStr">
        <is>
          <t>库存深度</t>
        </is>
      </c>
      <c r="G2" s="4" t="inlineStr">
        <is>
          <t>单台成本(万)</t>
        </is>
      </c>
      <c r="H2" s="4" t="inlineStr">
        <is>
          <t>库存资金占用(万)</t>
        </is>
      </c>
      <c r="I2" s="4" t="inlineStr">
        <is>
          <t>最长库龄(天)</t>
        </is>
      </c>
      <c r="J2" s="4" t="inlineStr">
        <is>
          <t>是否超标(深度&gt;2.0)</t>
        </is>
      </c>
    </row>
    <row r="3">
      <c r="A3" s="5" t="inlineStr">
        <is>
          <t>X5 2024款 25Li</t>
        </is>
      </c>
      <c r="B3" s="5" t="n">
        <v>18</v>
      </c>
      <c r="C3" s="5" t="n">
        <v>4</v>
      </c>
      <c r="D3" s="5" t="n">
        <v>8</v>
      </c>
      <c r="E3" s="5" t="n">
        <v>9.300000000000001</v>
      </c>
      <c r="F3" s="5" t="n">
        <v>1.94</v>
      </c>
      <c r="G3" s="5" t="n">
        <v>37.2</v>
      </c>
      <c r="H3" s="5" t="n">
        <v>669.6</v>
      </c>
      <c r="I3" s="5" t="n">
        <v>45</v>
      </c>
      <c r="J3" s="5" t="inlineStr">
        <is>
          <t>否</t>
        </is>
      </c>
    </row>
    <row r="4">
      <c r="A4" s="6" t="inlineStr">
        <is>
          <t>3系 325Li</t>
        </is>
      </c>
      <c r="B4" s="6" t="n">
        <v>22</v>
      </c>
      <c r="C4" s="6" t="n">
        <v>3</v>
      </c>
      <c r="D4" s="6" t="n">
        <v>15</v>
      </c>
      <c r="E4" s="6" t="n">
        <v>16</v>
      </c>
      <c r="F4" s="6" t="n">
        <v>1.38</v>
      </c>
      <c r="G4" s="6" t="n">
        <v>31.5</v>
      </c>
      <c r="H4" s="6" t="n">
        <v>693</v>
      </c>
      <c r="I4" s="6" t="n">
        <v>30</v>
      </c>
      <c r="J4" s="6" t="inlineStr">
        <is>
          <t>否</t>
        </is>
      </c>
    </row>
    <row r="5">
      <c r="A5" s="5" t="inlineStr">
        <is>
          <t>SUV-X 30i</t>
        </is>
      </c>
      <c r="B5" s="5" t="n">
        <v>40</v>
      </c>
      <c r="C5" s="5" t="n">
        <v>6</v>
      </c>
      <c r="D5" s="5" t="n">
        <v>6</v>
      </c>
      <c r="E5" s="5" t="n">
        <v>15.4</v>
      </c>
      <c r="F5" s="5" t="n">
        <v>2.6</v>
      </c>
      <c r="G5" s="5" t="n">
        <v>43</v>
      </c>
      <c r="H5" s="5" t="n">
        <v>1720</v>
      </c>
      <c r="I5" s="5" t="n">
        <v>95</v>
      </c>
      <c r="J5" s="5" t="inlineStr">
        <is>
          <t>是</t>
        </is>
      </c>
    </row>
    <row r="6">
      <c r="A6" s="6" t="inlineStr">
        <is>
          <t>iX3 领先型</t>
        </is>
      </c>
      <c r="B6" s="6" t="n">
        <v>14</v>
      </c>
      <c r="C6" s="6" t="n">
        <v>2</v>
      </c>
      <c r="D6" s="6" t="n">
        <v>4</v>
      </c>
      <c r="E6" s="6" t="n">
        <v>5</v>
      </c>
      <c r="F6" s="6" t="n">
        <v>2.8</v>
      </c>
      <c r="G6" s="6" t="n">
        <v>35</v>
      </c>
      <c r="H6" s="6" t="n">
        <v>490</v>
      </c>
      <c r="I6" s="6" t="n">
        <v>70</v>
      </c>
      <c r="J6" s="6" t="inlineStr">
        <is>
          <t>是</t>
        </is>
      </c>
    </row>
    <row r="7">
      <c r="A7" s="5" t="inlineStr">
        <is>
          <t>合计</t>
        </is>
      </c>
      <c r="B7" s="5" t="n">
        <v>94</v>
      </c>
      <c r="C7" s="5" t="n">
        <v>15</v>
      </c>
      <c r="D7" s="5" t="n">
        <v>33</v>
      </c>
      <c r="E7" s="5" t="n">
        <v>45.7</v>
      </c>
      <c r="F7" s="5" t="inlineStr"/>
      <c r="G7" s="5" t="inlineStr"/>
      <c r="H7" s="5" t="n">
        <v>3572.6</v>
      </c>
      <c r="I7" s="5" t="inlineStr"/>
      <c r="J7" s="5" t="inlineStr">
        <is>
          <t>2款超标</t>
        </is>
      </c>
    </row>
    <row r="8" ht="30" customHeight="1">
      <c r="A8" s="7" t="inlineStr">
        <is>
          <t>说明：库存深度=在库数量÷近3月均销量（系统算）；深度&gt;2.0 标红预警；库存资金占用=在库×单台成本。</t>
        </is>
      </c>
    </row>
  </sheetData>
  <mergeCells count="2">
    <mergeCell ref="A1:J1"/>
    <mergeCell ref="A8:J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26" customWidth="1" min="4" max="4"/>
    <col width="30" customWidth="1" min="5" max="5"/>
    <col width="18" customWidth="1" min="6" max="6"/>
    <col width="9" customWidth="1" min="7" max="7"/>
    <col width="26" customWidth="1" min="8" max="8"/>
    <col width="12" customWidth="1" min="9" max="9"/>
  </cols>
  <sheetData>
    <row r="1" ht="26" customHeight="1">
      <c r="A1" s="1" t="inlineStr">
        <is>
          <t>05 · 指标口径表（董事长与顾问对齐基线 · 共 36 项核心指标）</t>
        </is>
      </c>
    </row>
    <row r="2" ht="30" customHeight="1">
      <c r="A2" s="4" t="inlineStr">
        <is>
          <t>指标编码</t>
        </is>
      </c>
      <c r="B2" s="4" t="inlineStr">
        <is>
          <t>指标名称</t>
        </is>
      </c>
      <c r="C2" s="4" t="inlineStr">
        <is>
          <t>分类</t>
        </is>
      </c>
      <c r="D2" s="4" t="inlineStr">
        <is>
          <t>定义</t>
        </is>
      </c>
      <c r="E2" s="4" t="inlineStr">
        <is>
          <t>计算公式</t>
        </is>
      </c>
      <c r="F2" s="4" t="inlineStr">
        <is>
          <t>数据来源模板</t>
        </is>
      </c>
      <c r="G2" s="4" t="inlineStr">
        <is>
          <t>统计周期</t>
        </is>
      </c>
      <c r="H2" s="4" t="inlineStr">
        <is>
          <t>健康区间/预警阈值</t>
        </is>
      </c>
      <c r="I2" s="4" t="inlineStr">
        <is>
          <t>解读责任</t>
        </is>
      </c>
    </row>
    <row r="3">
      <c r="A3" s="5" t="inlineStr">
        <is>
          <t>S01</t>
        </is>
      </c>
      <c r="B3" s="5" t="inlineStr">
        <is>
          <t>本月销量</t>
        </is>
      </c>
      <c r="C3" s="5" t="inlineStr">
        <is>
          <t>经营</t>
        </is>
      </c>
      <c r="D3" s="5" t="inlineStr">
        <is>
          <t>当月实际交车台数</t>
        </is>
      </c>
      <c r="E3" s="5" t="inlineStr">
        <is>
          <t>∑各车型本月销量</t>
        </is>
      </c>
      <c r="F3" s="5" t="inlineStr">
        <is>
          <t>01_销量模板</t>
        </is>
      </c>
      <c r="G3" s="5" t="inlineStr">
        <is>
          <t>月</t>
        </is>
      </c>
      <c r="H3" s="5" t="inlineStr">
        <is>
          <t>—</t>
        </is>
      </c>
      <c r="I3" s="5" t="inlineStr">
        <is>
          <t>销售总监</t>
        </is>
      </c>
    </row>
    <row r="4">
      <c r="A4" s="6" t="inlineStr">
        <is>
          <t>S02</t>
        </is>
      </c>
      <c r="B4" s="6" t="inlineStr">
        <is>
          <t>目标完成率</t>
        </is>
      </c>
      <c r="C4" s="6" t="inlineStr">
        <is>
          <t>经营</t>
        </is>
      </c>
      <c r="D4" s="6" t="inlineStr">
        <is>
          <t>实际销量占月度目标比</t>
        </is>
      </c>
      <c r="E4" s="6" t="inlineStr">
        <is>
          <t>本月销量÷月度目标</t>
        </is>
      </c>
      <c r="F4" s="6" t="inlineStr">
        <is>
          <t>01_销量模板</t>
        </is>
      </c>
      <c r="G4" s="6" t="inlineStr">
        <is>
          <t>月</t>
        </is>
      </c>
      <c r="H4" s="6" t="inlineStr">
        <is>
          <t>&gt;=90% 健康；&lt;80% 预警</t>
        </is>
      </c>
      <c r="I4" s="6" t="inlineStr">
        <is>
          <t>销售总监</t>
        </is>
      </c>
    </row>
    <row r="5">
      <c r="A5" s="5" t="inlineStr">
        <is>
          <t>S03</t>
        </is>
      </c>
      <c r="B5" s="5" t="inlineStr">
        <is>
          <t>销量同比</t>
        </is>
      </c>
      <c r="C5" s="5" t="inlineStr">
        <is>
          <t>经营</t>
        </is>
      </c>
      <c r="D5" s="5" t="inlineStr">
        <is>
          <t>与去年同期对比</t>
        </is>
      </c>
      <c r="E5" s="5" t="inlineStr">
        <is>
          <t>（本月-去年同月）÷去年同月</t>
        </is>
      </c>
      <c r="F5" s="5" t="inlineStr">
        <is>
          <t>01_销量模板</t>
        </is>
      </c>
      <c r="G5" s="5" t="inlineStr">
        <is>
          <t>月</t>
        </is>
      </c>
      <c r="H5" s="5" t="inlineStr">
        <is>
          <t>&gt;=0 健康；&lt;-10% 预警</t>
        </is>
      </c>
      <c r="I5" s="5" t="inlineStr">
        <is>
          <t>销售总监</t>
        </is>
      </c>
    </row>
    <row r="6">
      <c r="A6" s="6" t="inlineStr">
        <is>
          <t>M01</t>
        </is>
      </c>
      <c r="B6" s="6" t="inlineStr">
        <is>
          <t>综合毛利</t>
        </is>
      </c>
      <c r="C6" s="6" t="inlineStr">
        <is>
          <t>财务</t>
        </is>
      </c>
      <c r="D6" s="6" t="inlineStr">
        <is>
          <t>新车+售后+衍生毛利合计</t>
        </is>
      </c>
      <c r="E6" s="6" t="inlineStr">
        <is>
          <t>新车毛利+售后毛利+衍生毛利</t>
        </is>
      </c>
      <c r="F6" s="6" t="inlineStr">
        <is>
          <t>02_财务模板</t>
        </is>
      </c>
      <c r="G6" s="6" t="inlineStr">
        <is>
          <t>月</t>
        </is>
      </c>
      <c r="H6" s="6" t="inlineStr">
        <is>
          <t>环比下滑&gt;15% 预警</t>
        </is>
      </c>
      <c r="I6" s="6" t="inlineStr">
        <is>
          <t>财务总监</t>
        </is>
      </c>
    </row>
    <row r="7">
      <c r="A7" s="5" t="inlineStr">
        <is>
          <t>M02</t>
        </is>
      </c>
      <c r="B7" s="5" t="inlineStr">
        <is>
          <t>新车毛利</t>
        </is>
      </c>
      <c r="C7" s="5" t="inlineStr">
        <is>
          <t>财务</t>
        </is>
      </c>
      <c r="D7" s="5" t="inlineStr">
        <is>
          <t>整车销售毛利</t>
        </is>
      </c>
      <c r="E7" s="5" t="inlineStr">
        <is>
          <t>新车收入-新车成本</t>
        </is>
      </c>
      <c r="F7" s="5" t="inlineStr">
        <is>
          <t>02_财务模板</t>
        </is>
      </c>
      <c r="G7" s="5" t="inlineStr">
        <is>
          <t>月</t>
        </is>
      </c>
      <c r="H7" s="5" t="inlineStr">
        <is>
          <t>单车毛利&lt;0 预警（价格战）</t>
        </is>
      </c>
      <c r="I7" s="5" t="inlineStr">
        <is>
          <t>财务总监</t>
        </is>
      </c>
    </row>
    <row r="8">
      <c r="A8" s="6" t="inlineStr">
        <is>
          <t>M03</t>
        </is>
      </c>
      <c r="B8" s="6" t="inlineStr">
        <is>
          <t>售后毛利</t>
        </is>
      </c>
      <c r="C8" s="6" t="inlineStr">
        <is>
          <t>财务</t>
        </is>
      </c>
      <c r="D8" s="6" t="inlineStr">
        <is>
          <t>售后业务毛利</t>
        </is>
      </c>
      <c r="E8" s="6" t="inlineStr">
        <is>
          <t>售后收入-售后成本</t>
        </is>
      </c>
      <c r="F8" s="6" t="inlineStr">
        <is>
          <t>02_财务模板</t>
        </is>
      </c>
      <c r="G8" s="6" t="inlineStr">
        <is>
          <t>月</t>
        </is>
      </c>
      <c r="H8" s="6" t="inlineStr">
        <is>
          <t>占比应&gt;=40% 为基本盘</t>
        </is>
      </c>
      <c r="I8" s="6" t="inlineStr">
        <is>
          <t>售后总监</t>
        </is>
      </c>
    </row>
    <row r="9">
      <c r="A9" s="5" t="inlineStr">
        <is>
          <t>M04</t>
        </is>
      </c>
      <c r="B9" s="5" t="inlineStr">
        <is>
          <t>衍生业务毛利</t>
        </is>
      </c>
      <c r="C9" s="5" t="inlineStr">
        <is>
          <t>财务</t>
        </is>
      </c>
      <c r="D9" s="5" t="inlineStr">
        <is>
          <t>金融/保险/装潢毛利</t>
        </is>
      </c>
      <c r="E9" s="5" t="inlineStr">
        <is>
          <t>衍生收入-衍生成本</t>
        </is>
      </c>
      <c r="F9" s="5" t="inlineStr">
        <is>
          <t>01/02_模板</t>
        </is>
      </c>
      <c r="G9" s="5" t="inlineStr">
        <is>
          <t>月</t>
        </is>
      </c>
      <c r="H9" s="5" t="inlineStr">
        <is>
          <t>同比增长为增量引擎</t>
        </is>
      </c>
      <c r="I9" s="5" t="inlineStr">
        <is>
          <t>销售总监</t>
        </is>
      </c>
    </row>
    <row r="10">
      <c r="A10" s="6" t="inlineStr">
        <is>
          <t>M05</t>
        </is>
      </c>
      <c r="B10" s="6" t="inlineStr">
        <is>
          <t>单车毛利</t>
        </is>
      </c>
      <c r="C10" s="6" t="inlineStr">
        <is>
          <t>财务</t>
        </is>
      </c>
      <c r="D10" s="6" t="inlineStr">
        <is>
          <t>单台车平均毛利</t>
        </is>
      </c>
      <c r="E10" s="6" t="inlineStr">
        <is>
          <t>综合毛利÷本月销量</t>
        </is>
      </c>
      <c r="F10" s="6" t="inlineStr">
        <is>
          <t>01+02_模板</t>
        </is>
      </c>
      <c r="G10" s="6" t="inlineStr">
        <is>
          <t>月</t>
        </is>
      </c>
      <c r="H10" s="6" t="inlineStr">
        <is>
          <t>分车型诊断盈利结构</t>
        </is>
      </c>
      <c r="I10" s="6" t="inlineStr">
        <is>
          <t>财务总监</t>
        </is>
      </c>
    </row>
    <row r="11">
      <c r="A11" s="5" t="inlineStr">
        <is>
          <t>K01</t>
        </is>
      </c>
      <c r="B11" s="5" t="inlineStr">
        <is>
          <t>库存深度</t>
        </is>
      </c>
      <c r="C11" s="5" t="inlineStr">
        <is>
          <t>库存</t>
        </is>
      </c>
      <c r="D11" s="5" t="inlineStr">
        <is>
          <t>在库可供销售月数</t>
        </is>
      </c>
      <c r="E11" s="5" t="inlineStr">
        <is>
          <t>在库数量÷近3月均销量</t>
        </is>
      </c>
      <c r="F11" s="5" t="inlineStr">
        <is>
          <t>04_库存模板</t>
        </is>
      </c>
      <c r="G11" s="5" t="inlineStr">
        <is>
          <t>月</t>
        </is>
      </c>
      <c r="H11" s="5" t="inlineStr">
        <is>
          <t>&lt;=1.5 健康；1.5-2.0 关注；&gt;2.0 超标</t>
        </is>
      </c>
      <c r="I11" s="5" t="inlineStr">
        <is>
          <t>库存经理</t>
        </is>
      </c>
    </row>
    <row r="12">
      <c r="A12" s="6" t="inlineStr">
        <is>
          <t>K02</t>
        </is>
      </c>
      <c r="B12" s="6" t="inlineStr">
        <is>
          <t>库存资金占用</t>
        </is>
      </c>
      <c r="C12" s="6" t="inlineStr">
        <is>
          <t>库存</t>
        </is>
      </c>
      <c r="D12" s="6" t="inlineStr">
        <is>
          <t>在库车辆占压资金</t>
        </is>
      </c>
      <c r="E12" s="6" t="inlineStr">
        <is>
          <t>∑车型(在库×单台成本)</t>
        </is>
      </c>
      <c r="F12" s="6" t="inlineStr">
        <is>
          <t>04_库存模板</t>
        </is>
      </c>
      <c r="G12" s="6" t="inlineStr">
        <is>
          <t>月</t>
        </is>
      </c>
      <c r="H12" s="6" t="inlineStr">
        <is>
          <t>占现金流比&lt;70% 健康</t>
        </is>
      </c>
      <c r="I12" s="6" t="inlineStr">
        <is>
          <t>财务总监</t>
        </is>
      </c>
    </row>
    <row r="13">
      <c r="A13" s="5" t="inlineStr">
        <is>
          <t>K03</t>
        </is>
      </c>
      <c r="B13" s="5" t="inlineStr">
        <is>
          <t>最长库龄</t>
        </is>
      </c>
      <c r="C13" s="5" t="inlineStr">
        <is>
          <t>库存</t>
        </is>
      </c>
      <c r="D13" s="5" t="inlineStr">
        <is>
          <t>库龄最长车型天数</t>
        </is>
      </c>
      <c r="E13" s="5" t="inlineStr">
        <is>
          <t>max(各车型库龄)</t>
        </is>
      </c>
      <c r="F13" s="5" t="inlineStr">
        <is>
          <t>04_库存模板</t>
        </is>
      </c>
      <c r="G13" s="5" t="inlineStr">
        <is>
          <t>月</t>
        </is>
      </c>
      <c r="H13" s="5" t="inlineStr">
        <is>
          <t>&gt;90天 预警</t>
        </is>
      </c>
      <c r="I13" s="5" t="inlineStr">
        <is>
          <t>库存经理</t>
        </is>
      </c>
    </row>
    <row r="14">
      <c r="A14" s="6" t="inlineStr">
        <is>
          <t>A01</t>
        </is>
      </c>
      <c r="B14" s="6" t="inlineStr">
        <is>
          <t>进厂台次</t>
        </is>
      </c>
      <c r="C14" s="6" t="inlineStr">
        <is>
          <t>售后</t>
        </is>
      </c>
      <c r="D14" s="6" t="inlineStr">
        <is>
          <t>当月入厂维修台次</t>
        </is>
      </c>
      <c r="E14" s="6" t="inlineStr">
        <is>
          <t>∑工单数</t>
        </is>
      </c>
      <c r="F14" s="6" t="inlineStr">
        <is>
          <t>03_售后工单模板</t>
        </is>
      </c>
      <c r="G14" s="6" t="inlineStr">
        <is>
          <t>月</t>
        </is>
      </c>
      <c r="H14" s="6" t="inlineStr">
        <is>
          <t>—</t>
        </is>
      </c>
      <c r="I14" s="6" t="inlineStr">
        <is>
          <t>售后总监</t>
        </is>
      </c>
    </row>
    <row r="15">
      <c r="A15" s="5" t="inlineStr">
        <is>
          <t>A02</t>
        </is>
      </c>
      <c r="B15" s="5" t="inlineStr">
        <is>
          <t>售后产值</t>
        </is>
      </c>
      <c r="C15" s="5" t="inlineStr">
        <is>
          <t>售后</t>
        </is>
      </c>
      <c r="D15" s="5" t="inlineStr">
        <is>
          <t>工单总产值</t>
        </is>
      </c>
      <c r="E15" s="5" t="inlineStr">
        <is>
          <t>∑工单产值</t>
        </is>
      </c>
      <c r="F15" s="5" t="inlineStr">
        <is>
          <t>03_售后工单模板</t>
        </is>
      </c>
      <c r="G15" s="5" t="inlineStr">
        <is>
          <t>月</t>
        </is>
      </c>
      <c r="H15" s="5" t="inlineStr">
        <is>
          <t>—</t>
        </is>
      </c>
      <c r="I15" s="5" t="inlineStr">
        <is>
          <t>售后总监</t>
        </is>
      </c>
    </row>
    <row r="16">
      <c r="A16" s="6" t="inlineStr">
        <is>
          <t>A03</t>
        </is>
      </c>
      <c r="B16" s="6" t="inlineStr">
        <is>
          <t>客单价</t>
        </is>
      </c>
      <c r="C16" s="6" t="inlineStr">
        <is>
          <t>售后</t>
        </is>
      </c>
      <c r="D16" s="6" t="inlineStr">
        <is>
          <t>单工单平均产值</t>
        </is>
      </c>
      <c r="E16" s="6" t="inlineStr">
        <is>
          <t>售后产值÷进厂台次</t>
        </is>
      </c>
      <c r="F16" s="6" t="inlineStr">
        <is>
          <t>03_售后工单模板</t>
        </is>
      </c>
      <c r="G16" s="6" t="inlineStr">
        <is>
          <t>月</t>
        </is>
      </c>
      <c r="H16" s="6" t="inlineStr">
        <is>
          <t>同比下滑预警</t>
        </is>
      </c>
      <c r="I16" s="6" t="inlineStr">
        <is>
          <t>售后总监</t>
        </is>
      </c>
    </row>
    <row r="17">
      <c r="A17" s="5" t="inlineStr">
        <is>
          <t>A04</t>
        </is>
      </c>
      <c r="B17" s="5" t="inlineStr">
        <is>
          <t>一次修复率</t>
        </is>
      </c>
      <c r="C17" s="5" t="inlineStr">
        <is>
          <t>售后</t>
        </is>
      </c>
      <c r="D17" s="5" t="inlineStr">
        <is>
          <t>一次修复工单占比</t>
        </is>
      </c>
      <c r="E17" s="5" t="inlineStr">
        <is>
          <t>一次修复工单数÷工单总数</t>
        </is>
      </c>
      <c r="F17" s="5" t="inlineStr">
        <is>
          <t>03_售后工单模板</t>
        </is>
      </c>
      <c r="G17" s="5" t="inlineStr">
        <is>
          <t>月</t>
        </is>
      </c>
      <c r="H17" s="5" t="inlineStr">
        <is>
          <t>&gt;=90% 健康；&lt;85% 预警</t>
        </is>
      </c>
      <c r="I17" s="5" t="inlineStr">
        <is>
          <t>售后总监</t>
        </is>
      </c>
    </row>
    <row r="18">
      <c r="A18" s="6" t="inlineStr">
        <is>
          <t>A05</t>
        </is>
      </c>
      <c r="B18" s="6" t="inlineStr">
        <is>
          <t>工时利用率</t>
        </is>
      </c>
      <c r="C18" s="6" t="inlineStr">
        <is>
          <t>售后</t>
        </is>
      </c>
      <c r="D18" s="6" t="inlineStr">
        <is>
          <t>实际工时占可用工时比</t>
        </is>
      </c>
      <c r="E18" s="6" t="inlineStr">
        <is>
          <t>实际工时÷（技师数×排班工时）</t>
        </is>
      </c>
      <c r="F18" s="6" t="inlineStr">
        <is>
          <t>03_售后工单模板</t>
        </is>
      </c>
      <c r="G18" s="6" t="inlineStr">
        <is>
          <t>月</t>
        </is>
      </c>
      <c r="H18" s="6" t="inlineStr">
        <is>
          <t>&gt;=75% 健康</t>
        </is>
      </c>
      <c r="I18" s="6" t="inlineStr">
        <is>
          <t>售后总监</t>
        </is>
      </c>
    </row>
    <row r="19">
      <c r="A19" s="5" t="inlineStr">
        <is>
          <t>C01</t>
        </is>
      </c>
      <c r="B19" s="5" t="inlineStr">
        <is>
          <t>保有客户数</t>
        </is>
      </c>
      <c r="C19" s="5" t="inlineStr">
        <is>
          <t>客户</t>
        </is>
      </c>
      <c r="D19" s="5" t="inlineStr">
        <is>
          <t>在库登记客户总量</t>
        </is>
      </c>
      <c r="E19" s="5" t="inlineStr">
        <is>
          <t>客户主数据计数</t>
        </is>
      </c>
      <c r="F19" s="5" t="inlineStr">
        <is>
          <t>CRM/客户档案</t>
        </is>
      </c>
      <c r="G19" s="5" t="inlineStr">
        <is>
          <t>季</t>
        </is>
      </c>
      <c r="H19" s="5" t="inlineStr">
        <is>
          <t>—</t>
        </is>
      </c>
      <c r="I19" s="5" t="inlineStr">
        <is>
          <t>客户运营</t>
        </is>
      </c>
    </row>
    <row r="20">
      <c r="A20" s="6" t="inlineStr">
        <is>
          <t>C02</t>
        </is>
      </c>
      <c r="B20" s="6" t="inlineStr">
        <is>
          <t>客户留存率(回厂率)</t>
        </is>
      </c>
      <c r="C20" s="6" t="inlineStr">
        <is>
          <t>客户</t>
        </is>
      </c>
      <c r="D20" s="6" t="inlineStr">
        <is>
          <t>到期回厂客户占比</t>
        </is>
      </c>
      <c r="E20" s="6" t="inlineStr">
        <is>
          <t>回厂客户数÷应回厂客户数</t>
        </is>
      </c>
      <c r="F20" s="6" t="inlineStr">
        <is>
          <t>03_售后工单模板</t>
        </is>
      </c>
      <c r="G20" s="6" t="inlineStr">
        <is>
          <t>月</t>
        </is>
      </c>
      <c r="H20" s="6" t="inlineStr">
        <is>
          <t>&gt;=60% 健康；&lt;50% 预警</t>
        </is>
      </c>
      <c r="I20" s="6" t="inlineStr">
        <is>
          <t>客户运营</t>
        </is>
      </c>
    </row>
    <row r="21">
      <c r="A21" s="5" t="inlineStr">
        <is>
          <t>C03</t>
        </is>
      </c>
      <c r="B21" s="5" t="inlineStr">
        <is>
          <t>转介绍率</t>
        </is>
      </c>
      <c r="C21" s="5" t="inlineStr">
        <is>
          <t>客户</t>
        </is>
      </c>
      <c r="D21" s="5" t="inlineStr">
        <is>
          <t>老带新成交占比</t>
        </is>
      </c>
      <c r="E21" s="5" t="inlineStr">
        <is>
          <t>转介绍成交÷总成交</t>
        </is>
      </c>
      <c r="F21" s="5" t="inlineStr">
        <is>
          <t>01_销量模板</t>
        </is>
      </c>
      <c r="G21" s="5" t="inlineStr">
        <is>
          <t>月</t>
        </is>
      </c>
      <c r="H21" s="5" t="inlineStr">
        <is>
          <t>&gt;=10% 优</t>
        </is>
      </c>
      <c r="I21" s="5" t="inlineStr">
        <is>
          <t>客户运营</t>
        </is>
      </c>
    </row>
    <row r="22">
      <c r="A22" s="6" t="inlineStr">
        <is>
          <t>C04</t>
        </is>
      </c>
      <c r="B22" s="6" t="inlineStr">
        <is>
          <t>客户资产健康度</t>
        </is>
      </c>
      <c r="C22" s="6" t="inlineStr">
        <is>
          <t>客户</t>
        </is>
      </c>
      <c r="D22" s="6" t="inlineStr">
        <is>
          <t>价值分层+活跃度综合评分</t>
        </is>
      </c>
      <c r="E22" s="6" t="inlineStr">
        <is>
          <t>高价值占比/沉睡占比/LTV模型</t>
        </is>
      </c>
      <c r="F22" s="6" t="inlineStr">
        <is>
          <t>CRM+03模板</t>
        </is>
      </c>
      <c r="G22" s="6" t="inlineStr">
        <is>
          <t>季</t>
        </is>
      </c>
      <c r="H22" s="6" t="inlineStr">
        <is>
          <t>沉睡&gt;25% 预警</t>
        </is>
      </c>
      <c r="I22" s="6" t="inlineStr">
        <is>
          <t>客户运营</t>
        </is>
      </c>
    </row>
    <row r="23">
      <c r="A23" s="5" t="inlineStr">
        <is>
          <t>P01</t>
        </is>
      </c>
      <c r="B23" s="5" t="inlineStr">
        <is>
          <t>销售人效(产值)</t>
        </is>
      </c>
      <c r="C23" s="5" t="inlineStr">
        <is>
          <t>人效</t>
        </is>
      </c>
      <c r="D23" s="5" t="inlineStr">
        <is>
          <t>销售顾问人均新车产值</t>
        </is>
      </c>
      <c r="E23" s="5" t="inlineStr">
        <is>
          <t>新车销售收入÷销售人员数</t>
        </is>
      </c>
      <c r="F23" s="5" t="inlineStr">
        <is>
          <t>01_销量+06_人效模板</t>
        </is>
      </c>
      <c r="G23" s="5" t="inlineStr">
        <is>
          <t>月</t>
        </is>
      </c>
      <c r="H23" s="5" t="inlineStr">
        <is>
          <t>&gt;=120万/人 健康</t>
        </is>
      </c>
      <c r="I23" s="5" t="inlineStr">
        <is>
          <t>销售总监</t>
        </is>
      </c>
    </row>
    <row r="24">
      <c r="A24" s="6" t="inlineStr">
        <is>
          <t>P02</t>
        </is>
      </c>
      <c r="B24" s="6" t="inlineStr">
        <is>
          <t>销售人效(利润)</t>
        </is>
      </c>
      <c r="C24" s="6" t="inlineStr">
        <is>
          <t>人效</t>
        </is>
      </c>
      <c r="D24" s="6" t="inlineStr">
        <is>
          <t>销售顾问人均新车毛利</t>
        </is>
      </c>
      <c r="E24" s="6" t="inlineStr">
        <is>
          <t>新车毛利÷销售人员数</t>
        </is>
      </c>
      <c r="F24" s="6" t="inlineStr">
        <is>
          <t>01+02+06_人效模板</t>
        </is>
      </c>
      <c r="G24" s="6" t="inlineStr">
        <is>
          <t>月</t>
        </is>
      </c>
      <c r="H24" s="6" t="inlineStr">
        <is>
          <t>&gt;=3万/人 健康</t>
        </is>
      </c>
      <c r="I24" s="6" t="inlineStr">
        <is>
          <t>销售总监</t>
        </is>
      </c>
    </row>
    <row r="25">
      <c r="A25" s="5" t="inlineStr">
        <is>
          <t>P03</t>
        </is>
      </c>
      <c r="B25" s="5" t="inlineStr">
        <is>
          <t>售后人效(产值)</t>
        </is>
      </c>
      <c r="C25" s="5" t="inlineStr">
        <is>
          <t>人效</t>
        </is>
      </c>
      <c r="D25" s="5" t="inlineStr">
        <is>
          <t>售后人员人均工时产值</t>
        </is>
      </c>
      <c r="E25" s="5" t="inlineStr">
        <is>
          <t>售后产值÷售后人数</t>
        </is>
      </c>
      <c r="F25" s="5" t="inlineStr">
        <is>
          <t>03+06_人效模板</t>
        </is>
      </c>
      <c r="G25" s="5" t="inlineStr">
        <is>
          <t>月</t>
        </is>
      </c>
      <c r="H25" s="5" t="inlineStr">
        <is>
          <t>—</t>
        </is>
      </c>
      <c r="I25" s="5" t="inlineStr">
        <is>
          <t>售后总监</t>
        </is>
      </c>
    </row>
    <row r="26">
      <c r="A26" s="6" t="inlineStr">
        <is>
          <t>P04</t>
        </is>
      </c>
      <c r="B26" s="6" t="inlineStr">
        <is>
          <t>售后人效(利润)</t>
        </is>
      </c>
      <c r="C26" s="6" t="inlineStr">
        <is>
          <t>人效</t>
        </is>
      </c>
      <c r="D26" s="6" t="inlineStr">
        <is>
          <t>售后人员人均毛利</t>
        </is>
      </c>
      <c r="E26" s="6" t="inlineStr">
        <is>
          <t>售后毛利÷售后人数</t>
        </is>
      </c>
      <c r="F26" s="6" t="inlineStr">
        <is>
          <t>02+03+06_人效模板</t>
        </is>
      </c>
      <c r="G26" s="6" t="inlineStr">
        <is>
          <t>月</t>
        </is>
      </c>
      <c r="H26" s="6" t="inlineStr">
        <is>
          <t>—</t>
        </is>
      </c>
      <c r="I26" s="6" t="inlineStr">
        <is>
          <t>售后总监</t>
        </is>
      </c>
    </row>
    <row r="27">
      <c r="A27" s="5" t="inlineStr">
        <is>
          <t>P05</t>
        </is>
      </c>
      <c r="B27" s="5" t="inlineStr">
        <is>
          <t>管理人效</t>
        </is>
      </c>
      <c r="C27" s="5" t="inlineStr">
        <is>
          <t>人效</t>
        </is>
      </c>
      <c r="D27" s="5" t="inlineStr">
        <is>
          <t>管理人员人均利润贡献</t>
        </is>
      </c>
      <c r="E27" s="5" t="inlineStr">
        <is>
          <t>经营利润÷管理人员数</t>
        </is>
      </c>
      <c r="F27" s="5" t="inlineStr">
        <is>
          <t>02+06_人效模板</t>
        </is>
      </c>
      <c r="G27" s="5" t="inlineStr">
        <is>
          <t>月</t>
        </is>
      </c>
      <c r="H27" s="5" t="inlineStr">
        <is>
          <t>—</t>
        </is>
      </c>
      <c r="I27" s="5" t="inlineStr">
        <is>
          <t>总经理</t>
        </is>
      </c>
    </row>
    <row r="28">
      <c r="A28" s="6" t="inlineStr">
        <is>
          <t>P06</t>
        </is>
      </c>
      <c r="B28" s="6" t="inlineStr">
        <is>
          <t>综合坪效(利润)</t>
        </is>
      </c>
      <c r="C28" s="6" t="inlineStr">
        <is>
          <t>坪效</t>
        </is>
      </c>
      <c r="D28" s="6" t="inlineStr">
        <is>
          <t>每㎡经营面积产生利润</t>
        </is>
      </c>
      <c r="E28" s="6" t="inlineStr">
        <is>
          <t>综合毛利÷总经营面积</t>
        </is>
      </c>
      <c r="F28" s="6" t="inlineStr">
        <is>
          <t>02+06_面积模板</t>
        </is>
      </c>
      <c r="G28" s="6" t="inlineStr">
        <is>
          <t>月</t>
        </is>
      </c>
      <c r="H28" s="6" t="inlineStr">
        <is>
          <t>分区域对标</t>
        </is>
      </c>
      <c r="I28" s="6" t="inlineStr">
        <is>
          <t>总经理</t>
        </is>
      </c>
    </row>
    <row r="29">
      <c r="A29" s="5" t="inlineStr">
        <is>
          <t>P07</t>
        </is>
      </c>
      <c r="B29" s="5" t="inlineStr">
        <is>
          <t>展厅坪效</t>
        </is>
      </c>
      <c r="C29" s="5" t="inlineStr">
        <is>
          <t>坪效</t>
        </is>
      </c>
      <c r="D29" s="5" t="inlineStr">
        <is>
          <t>每㎡展厅面积产生新车利润</t>
        </is>
      </c>
      <c r="E29" s="5" t="inlineStr">
        <is>
          <t>新车毛利÷展厅面积</t>
        </is>
      </c>
      <c r="F29" s="5" t="inlineStr">
        <is>
          <t>01+06_面积模板</t>
        </is>
      </c>
      <c r="G29" s="5" t="inlineStr">
        <is>
          <t>月</t>
        </is>
      </c>
      <c r="H29" s="5" t="inlineStr">
        <is>
          <t>受新车毛利薄拖累</t>
        </is>
      </c>
      <c r="I29" s="5" t="inlineStr">
        <is>
          <t>销售总监</t>
        </is>
      </c>
    </row>
    <row r="30">
      <c r="A30" s="6" t="inlineStr">
        <is>
          <t>P08</t>
        </is>
      </c>
      <c r="B30" s="6" t="inlineStr">
        <is>
          <t>售后车间坪效</t>
        </is>
      </c>
      <c r="C30" s="6" t="inlineStr">
        <is>
          <t>坪效</t>
        </is>
      </c>
      <c r="D30" s="6" t="inlineStr">
        <is>
          <t>每㎡车间面积产生售后利润</t>
        </is>
      </c>
      <c r="E30" s="6" t="inlineStr">
        <is>
          <t>售后毛利÷车间面积</t>
        </is>
      </c>
      <c r="F30" s="6" t="inlineStr">
        <is>
          <t>03+06_面积模板</t>
        </is>
      </c>
      <c r="G30" s="6" t="inlineStr">
        <is>
          <t>月</t>
        </is>
      </c>
      <c r="H30" s="6" t="inlineStr">
        <is>
          <t>—</t>
        </is>
      </c>
      <c r="I30" s="6" t="inlineStr">
        <is>
          <t>售后总监</t>
        </is>
      </c>
    </row>
    <row r="31">
      <c r="A31" s="5" t="inlineStr">
        <is>
          <t>O01</t>
        </is>
      </c>
      <c r="B31" s="5" t="inlineStr">
        <is>
          <t>返利达成率</t>
        </is>
      </c>
      <c r="C31" s="5" t="inlineStr">
        <is>
          <t>厂家</t>
        </is>
      </c>
      <c r="D31" s="5" t="inlineStr">
        <is>
          <t>实际达成占返利目标比</t>
        </is>
      </c>
      <c r="E31" s="5" t="inlineStr">
        <is>
          <t>实际返利÷目标返利</t>
        </is>
      </c>
      <c r="F31" s="5" t="inlineStr">
        <is>
          <t>02_财务+厂家政策</t>
        </is>
      </c>
      <c r="G31" s="5" t="inlineStr">
        <is>
          <t>月</t>
        </is>
      </c>
      <c r="H31" s="5" t="inlineStr">
        <is>
          <t>&gt;=95% 健康；&lt;90% 缺口预警</t>
        </is>
      </c>
      <c r="I31" s="5" t="inlineStr">
        <is>
          <t>财务总监</t>
        </is>
      </c>
    </row>
    <row r="32">
      <c r="A32" s="6" t="inlineStr">
        <is>
          <t>O02</t>
        </is>
      </c>
      <c r="B32" s="6" t="inlineStr">
        <is>
          <t>商务政策达成</t>
        </is>
      </c>
      <c r="C32" s="6" t="inlineStr">
        <is>
          <t>厂家</t>
        </is>
      </c>
      <c r="D32" s="6" t="inlineStr">
        <is>
          <t>厂家任务/考核项达成</t>
        </is>
      </c>
      <c r="E32" s="6" t="inlineStr">
        <is>
          <t>逐项比对政策文本</t>
        </is>
      </c>
      <c r="F32" s="6" t="inlineStr">
        <is>
          <t>厂家政策文件</t>
        </is>
      </c>
      <c r="G32" s="6" t="inlineStr">
        <is>
          <t>月</t>
        </is>
      </c>
      <c r="H32" s="6" t="inlineStr">
        <is>
          <t>未达标项生成策略</t>
        </is>
      </c>
      <c r="I32" s="6" t="inlineStr">
        <is>
          <t>财务总监</t>
        </is>
      </c>
    </row>
    <row r="33">
      <c r="A33" s="5" t="inlineStr">
        <is>
          <t>F01</t>
        </is>
      </c>
      <c r="B33" s="5" t="inlineStr">
        <is>
          <t>经营利润率</t>
        </is>
      </c>
      <c r="C33" s="5" t="inlineStr">
        <is>
          <t>财务</t>
        </is>
      </c>
      <c r="D33" s="5" t="inlineStr">
        <is>
          <t>经营利润占收入比</t>
        </is>
      </c>
      <c r="E33" s="5" t="inlineStr">
        <is>
          <t>经营利润÷营业收入</t>
        </is>
      </c>
      <c r="F33" s="5" t="inlineStr">
        <is>
          <t>02_财务模板</t>
        </is>
      </c>
      <c r="G33" s="5" t="inlineStr">
        <is>
          <t>月</t>
        </is>
      </c>
      <c r="H33" s="5" t="inlineStr">
        <is>
          <t>同比下滑预警</t>
        </is>
      </c>
      <c r="I33" s="5" t="inlineStr">
        <is>
          <t>财务总监</t>
        </is>
      </c>
    </row>
    <row r="34">
      <c r="A34" s="6" t="inlineStr">
        <is>
          <t>F02</t>
        </is>
      </c>
      <c r="B34" s="6" t="inlineStr">
        <is>
          <t>现金流覆盖率</t>
        </is>
      </c>
      <c r="C34" s="6" t="inlineStr">
        <is>
          <t>财务</t>
        </is>
      </c>
      <c r="D34" s="6" t="inlineStr">
        <is>
          <t>现金流覆盖库存占用倍数</t>
        </is>
      </c>
      <c r="E34" s="6" t="inlineStr">
        <is>
          <t>经营性现金流÷库存资金占用</t>
        </is>
      </c>
      <c r="F34" s="6" t="inlineStr">
        <is>
          <t>02_财务模板</t>
        </is>
      </c>
      <c r="G34" s="6" t="inlineStr">
        <is>
          <t>月</t>
        </is>
      </c>
      <c r="H34" s="6" t="inlineStr">
        <is>
          <t>&gt;=1.0 健康；&lt;1.0 风险</t>
        </is>
      </c>
      <c r="I34" s="6" t="inlineStr">
        <is>
          <t>财务总监</t>
        </is>
      </c>
    </row>
    <row r="35">
      <c r="A35" s="5" t="inlineStr">
        <is>
          <t>F03</t>
        </is>
      </c>
      <c r="B35" s="5" t="inlineStr">
        <is>
          <t>财务严谨度</t>
        </is>
      </c>
      <c r="C35" s="5" t="inlineStr">
        <is>
          <t>财务</t>
        </is>
      </c>
      <c r="D35" s="5" t="inlineStr">
        <is>
          <t>报表勾稽关系校验评分</t>
        </is>
      </c>
      <c r="E35" s="5" t="inlineStr">
        <is>
          <t>勾稽差异项扣分模型</t>
        </is>
      </c>
      <c r="F35" s="5" t="inlineStr">
        <is>
          <t>02_财务模板</t>
        </is>
      </c>
      <c r="G35" s="5" t="inlineStr">
        <is>
          <t>月</t>
        </is>
      </c>
      <c r="H35" s="5" t="inlineStr">
        <is>
          <t>&gt;=90分 健康；&lt;80分 风险</t>
        </is>
      </c>
      <c r="I35" s="5" t="inlineStr">
        <is>
          <t>财务总监</t>
        </is>
      </c>
    </row>
    <row r="36">
      <c r="A36" s="6" t="inlineStr">
        <is>
          <t>R01</t>
        </is>
      </c>
      <c r="B36" s="6" t="inlineStr">
        <is>
          <t>资金链健康度</t>
        </is>
      </c>
      <c r="C36" s="6" t="inlineStr">
        <is>
          <t>风险</t>
        </is>
      </c>
      <c r="D36" s="6" t="inlineStr">
        <is>
          <t>综合资金安全评分</t>
        </is>
      </c>
      <c r="E36" s="6" t="inlineStr">
        <is>
          <t>现金流/应收/库存多维</t>
        </is>
      </c>
      <c r="F36" s="6" t="inlineStr">
        <is>
          <t>02+04_模板</t>
        </is>
      </c>
      <c r="G36" s="6" t="inlineStr">
        <is>
          <t>月</t>
        </is>
      </c>
      <c r="H36" s="6" t="inlineStr">
        <is>
          <t>红灯即预警</t>
        </is>
      </c>
      <c r="I36" s="6" t="inlineStr">
        <is>
          <t>董事长</t>
        </is>
      </c>
    </row>
    <row r="37">
      <c r="A37" s="5" t="inlineStr">
        <is>
          <t>R02</t>
        </is>
      </c>
      <c r="B37" s="5" t="inlineStr">
        <is>
          <t>舆情风险</t>
        </is>
      </c>
      <c r="C37" s="5" t="inlineStr">
        <is>
          <t>风险</t>
        </is>
      </c>
      <c r="D37" s="5" t="inlineStr">
        <is>
          <t>投诉/召回/负面监测</t>
        </is>
      </c>
      <c r="E37" s="5" t="inlineStr">
        <is>
          <t>舆情监控源</t>
        </is>
      </c>
      <c r="F37" s="5" t="inlineStr">
        <is>
          <t>外部监控</t>
        </is>
      </c>
      <c r="G37" s="5" t="inlineStr">
        <is>
          <t>实时</t>
        </is>
      </c>
      <c r="H37" s="5" t="inlineStr">
        <is>
          <t>重大负面即时推送</t>
        </is>
      </c>
      <c r="I37" s="5" t="inlineStr">
        <is>
          <t>品牌/公关</t>
        </is>
      </c>
    </row>
    <row r="38" ht="30" customHeight="1">
      <c r="A38" s="7" t="inlineStr">
        <is>
          <t>说明：本表为平台指标唯一权威定义；任何看板/简报/预警均以本口径为准。阈值触发后由 WorkBuddy 主动推送董事长。</t>
        </is>
      </c>
    </row>
  </sheetData>
  <mergeCells count="2">
    <mergeCell ref="A1:I1"/>
    <mergeCell ref="A38:I3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9" customWidth="1" min="3" max="3"/>
    <col width="14" customWidth="1" min="4" max="4"/>
    <col width="14" customWidth="1" min="5" max="5"/>
    <col width="15" customWidth="1" min="6" max="6"/>
    <col width="15" customWidth="1" min="7" max="7"/>
    <col width="16" customWidth="1" min="8" max="8"/>
  </cols>
  <sheetData>
    <row r="1" ht="26" customHeight="1">
      <c r="A1" s="1" t="inlineStr">
        <is>
          <t>06-A · 人员编制与分部门人效（月度 · 单位：人 / 万元）</t>
        </is>
      </c>
    </row>
    <row r="2">
      <c r="A2" s="4" t="inlineStr">
        <is>
          <t>部门</t>
        </is>
      </c>
      <c r="B2" s="4" t="inlineStr">
        <is>
          <t>岗位</t>
        </is>
      </c>
      <c r="C2" s="4" t="inlineStr">
        <is>
          <t>人数</t>
        </is>
      </c>
      <c r="D2" s="4" t="inlineStr">
        <is>
          <t>归属产值(万)</t>
        </is>
      </c>
      <c r="E2" s="4" t="inlineStr">
        <is>
          <t>归属利润(万)</t>
        </is>
      </c>
      <c r="F2" s="4" t="inlineStr">
        <is>
          <t>人均产值(万/人)</t>
        </is>
      </c>
      <c r="G2" s="4" t="inlineStr">
        <is>
          <t>人均利润(万/人)</t>
        </is>
      </c>
      <c r="H2" s="4" t="inlineStr">
        <is>
          <t>数据来源</t>
        </is>
      </c>
    </row>
    <row r="3">
      <c r="A3" s="5" t="inlineStr">
        <is>
          <t>销售部</t>
        </is>
      </c>
      <c r="B3" s="5" t="inlineStr">
        <is>
          <t>销售顾问</t>
        </is>
      </c>
      <c r="C3" s="5" t="n">
        <v>7</v>
      </c>
      <c r="D3" s="5" t="n">
        <v>1168</v>
      </c>
      <c r="E3" s="5" t="n">
        <v>25.1</v>
      </c>
      <c r="F3" s="5">
        <f>ROUND(D3/C3,2)</f>
        <v/>
      </c>
      <c r="G3" s="5">
        <f>ROUND(E3/C3,2)</f>
        <v/>
      </c>
      <c r="H3" s="5" t="inlineStr">
        <is>
          <t>01_销量模板</t>
        </is>
      </c>
    </row>
    <row r="4">
      <c r="A4" s="6" t="inlineStr">
        <is>
          <t>销售部</t>
        </is>
      </c>
      <c r="B4" s="6" t="inlineStr">
        <is>
          <t>销售支持(经理/内勤)</t>
        </is>
      </c>
      <c r="C4" s="6" t="n">
        <v>2</v>
      </c>
      <c r="D4" s="6" t="n">
        <v>0</v>
      </c>
      <c r="E4" s="6" t="n">
        <v>0</v>
      </c>
      <c r="F4" s="6" t="inlineStr"/>
      <c r="G4" s="6" t="inlineStr"/>
      <c r="H4" s="6" t="inlineStr">
        <is>
          <t>01_销量模板</t>
        </is>
      </c>
    </row>
    <row r="5">
      <c r="A5" s="5" t="inlineStr">
        <is>
          <t>售后部</t>
        </is>
      </c>
      <c r="B5" s="5" t="inlineStr">
        <is>
          <t>维修技师</t>
        </is>
      </c>
      <c r="C5" s="5" t="n">
        <v>12</v>
      </c>
      <c r="D5" s="5" t="n">
        <v>156</v>
      </c>
      <c r="E5" s="5" t="n">
        <v>68</v>
      </c>
      <c r="F5" s="5">
        <f>ROUND(D5/C5,2)</f>
        <v/>
      </c>
      <c r="G5" s="5">
        <f>ROUND(E5/C5,2)</f>
        <v/>
      </c>
      <c r="H5" s="5" t="inlineStr">
        <is>
          <t>03_售后工单模板</t>
        </is>
      </c>
    </row>
    <row r="6">
      <c r="A6" s="6" t="inlineStr">
        <is>
          <t>售后部</t>
        </is>
      </c>
      <c r="B6" s="6" t="inlineStr">
        <is>
          <t>服务顾问</t>
        </is>
      </c>
      <c r="C6" s="6" t="n">
        <v>4</v>
      </c>
      <c r="D6" s="6" t="n">
        <v>0</v>
      </c>
      <c r="E6" s="6" t="n">
        <v>0</v>
      </c>
      <c r="F6" s="6" t="inlineStr"/>
      <c r="G6" s="6" t="inlineStr"/>
      <c r="H6" s="6" t="inlineStr">
        <is>
          <t>03_售后工单模板</t>
        </is>
      </c>
    </row>
    <row r="7">
      <c r="A7" s="5" t="inlineStr">
        <is>
          <t>管理部</t>
        </is>
      </c>
      <c r="B7" s="5" t="inlineStr">
        <is>
          <t>管理岗</t>
        </is>
      </c>
      <c r="C7" s="5" t="n">
        <v>5</v>
      </c>
      <c r="D7" s="5" t="n">
        <v>0</v>
      </c>
      <c r="E7" s="5" t="n">
        <v>33.8</v>
      </c>
      <c r="F7" s="5" t="inlineStr"/>
      <c r="G7" s="5" t="inlineStr"/>
      <c r="H7" s="5" t="inlineStr">
        <is>
          <t>02_财务模板</t>
        </is>
      </c>
    </row>
    <row r="8">
      <c r="A8" s="6" t="inlineStr">
        <is>
          <t>合计</t>
        </is>
      </c>
      <c r="B8" s="6" t="inlineStr"/>
      <c r="C8" s="6" t="n">
        <v>30</v>
      </c>
      <c r="D8" s="6">
        <f>SUM(D3:D7)</f>
        <v/>
      </c>
      <c r="E8" s="6">
        <f>SUM(E3:E7)</f>
        <v/>
      </c>
      <c r="F8" s="6" t="inlineStr"/>
      <c r="G8" s="6" t="inlineStr"/>
      <c r="H8" s="6" t="inlineStr"/>
    </row>
    <row r="10" ht="32" customHeight="1">
      <c r="A10" s="7" t="inlineStr">
        <is>
          <t>人均产值/利润由系统按『归属产值(或利润) ÷ 人数』自动计算；归属口径由顾问与客户在试运行期核定（销售归新车、售后归工单、管理归经营利润），并落实到岗位。</t>
        </is>
      </c>
    </row>
    <row r="12" ht="26" customHeight="1">
      <c r="A12" s="1" t="inlineStr">
        <is>
          <t>06-B · 经营面积与分区坪效（月度 · 坪效 = 产值或利润 ÷ 面积）</t>
        </is>
      </c>
    </row>
    <row r="13">
      <c r="A13" s="4" t="inlineStr">
        <is>
          <t>区域</t>
        </is>
      </c>
      <c r="B13" s="4" t="inlineStr">
        <is>
          <t>面积(㎡)</t>
        </is>
      </c>
      <c r="C13" s="4" t="inlineStr">
        <is>
          <t>对应产值(万)</t>
        </is>
      </c>
      <c r="D13" s="4" t="inlineStr">
        <is>
          <t>对应利润(万)</t>
        </is>
      </c>
      <c r="E13" s="4" t="inlineStr">
        <is>
          <t>坪效-产值(元/㎡)</t>
        </is>
      </c>
      <c r="F13" s="4" t="inlineStr">
        <is>
          <t>坪效-利润(元/㎡)</t>
        </is>
      </c>
      <c r="G13" s="4" t="inlineStr"/>
      <c r="H13" s="4" t="inlineStr">
        <is>
          <t>数据来源</t>
        </is>
      </c>
    </row>
    <row r="14">
      <c r="A14" s="5" t="inlineStr">
        <is>
          <t>销售展厅</t>
        </is>
      </c>
      <c r="B14" s="5" t="n">
        <v>1500</v>
      </c>
      <c r="C14" s="5" t="n">
        <v>1168</v>
      </c>
      <c r="D14" s="5" t="n">
        <v>25.1</v>
      </c>
      <c r="E14" s="5">
        <f>ROUND(C14*10000/B14,0)</f>
        <v/>
      </c>
      <c r="F14" s="5">
        <f>ROUND(D14*10000/B14,0)</f>
        <v/>
      </c>
      <c r="G14" s="5" t="inlineStr"/>
      <c r="H14" s="5" t="inlineStr">
        <is>
          <t>01+06-A</t>
        </is>
      </c>
    </row>
    <row r="15">
      <c r="A15" s="6" t="inlineStr">
        <is>
          <t>售后车间</t>
        </is>
      </c>
      <c r="B15" s="6" t="n">
        <v>3500</v>
      </c>
      <c r="C15" s="6" t="n">
        <v>156</v>
      </c>
      <c r="D15" s="6" t="n">
        <v>68</v>
      </c>
      <c r="E15" s="6">
        <f>ROUND(C15*10000/B15,0)</f>
        <v/>
      </c>
      <c r="F15" s="6">
        <f>ROUND(D15*10000/B15,0)</f>
        <v/>
      </c>
      <c r="G15" s="6" t="inlineStr"/>
      <c r="H15" s="6" t="inlineStr">
        <is>
          <t>03+06-A</t>
        </is>
      </c>
    </row>
    <row r="16">
      <c r="A16" s="5" t="inlineStr">
        <is>
          <t>综合办公</t>
        </is>
      </c>
      <c r="B16" s="5" t="n">
        <v>3000</v>
      </c>
      <c r="C16" s="5" t="n">
        <v>0</v>
      </c>
      <c r="D16" s="5" t="n">
        <v>0</v>
      </c>
      <c r="E16" s="5" t="inlineStr"/>
      <c r="F16" s="5" t="inlineStr"/>
      <c r="G16" s="5" t="inlineStr"/>
      <c r="H16" s="5" t="inlineStr">
        <is>
          <t>—</t>
        </is>
      </c>
    </row>
    <row r="17">
      <c r="A17" s="6" t="inlineStr">
        <is>
          <t>总经营面积</t>
        </is>
      </c>
      <c r="B17" s="6" t="n">
        <v>8000</v>
      </c>
      <c r="C17" s="6">
        <f>SUM(C14:C16)</f>
        <v/>
      </c>
      <c r="D17" s="6">
        <f>SUM(D14:D16)</f>
        <v/>
      </c>
      <c r="E17" s="6">
        <f>ROUND(C17*10000/B17,0)</f>
        <v/>
      </c>
      <c r="F17" s="6">
        <f>ROUND(D17*10000/B17,0)</f>
        <v/>
      </c>
      <c r="G17" s="6" t="inlineStr"/>
      <c r="H17" s="6" t="inlineStr">
        <is>
          <t>—</t>
        </is>
      </c>
    </row>
    <row r="19" ht="34" customHeight="1">
      <c r="A19" s="7" t="inlineStr">
        <is>
          <t>坪效 = 『对应产值(或利润)×10000 ÷ 面积(㎡)』，单位 元/㎡·月；分区域核算（展厅/车间/办公），用于横向对标与选址、扩容决策。人效与坪效共用 06 模板，形成『人-场-效』关联。</t>
        </is>
      </c>
    </row>
  </sheetData>
  <mergeCells count="4">
    <mergeCell ref="A12:H12"/>
    <mergeCell ref="A19:H19"/>
    <mergeCell ref="A10:H10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1" customWidth="1" min="3" max="3"/>
    <col width="11" customWidth="1" min="4" max="4"/>
    <col width="12" customWidth="1" min="5" max="5"/>
    <col width="11" customWidth="1" min="6" max="6"/>
    <col width="13" customWidth="1" min="7" max="7"/>
    <col width="13" customWidth="1" min="8" max="8"/>
    <col width="11" customWidth="1" min="9" max="9"/>
    <col width="13" customWidth="1" min="10" max="10"/>
    <col width="13" customWidth="1" min="11" max="11"/>
    <col width="11" customWidth="1" min="12" max="12"/>
    <col width="14" customWidth="1" min="13" max="13"/>
    <col width="13" customWidth="1" min="14" max="14"/>
    <col width="16" customWidth="1" min="15" max="15"/>
  </cols>
  <sheetData>
    <row r="1" ht="26" customHeight="1">
      <c r="A1" s="1" t="inlineStr">
        <is>
          <t>07 · 周报模板（每周一提交上周数据 · 单位：台 / 万元）</t>
        </is>
      </c>
    </row>
    <row r="2" ht="30" customHeight="1">
      <c r="A2" s="4" t="inlineStr">
        <is>
          <t>周次</t>
        </is>
      </c>
      <c r="B2" s="4" t="inlineStr">
        <is>
          <t>统计区间</t>
        </is>
      </c>
      <c r="C2" s="4" t="inlineStr">
        <is>
          <t>本周交车(台)</t>
        </is>
      </c>
      <c r="D2" s="4" t="inlineStr">
        <is>
          <t>本周订单(台)</t>
        </is>
      </c>
      <c r="E2" s="4" t="inlineStr">
        <is>
          <t>累计月交车(台)</t>
        </is>
      </c>
      <c r="F2" s="4" t="inlineStr">
        <is>
          <t>月度目标(台)</t>
        </is>
      </c>
      <c r="G2" s="4" t="inlineStr">
        <is>
          <t>目标完成率(%)</t>
        </is>
      </c>
      <c r="H2" s="4" t="inlineStr">
        <is>
          <t>本周新车毛利(万)</t>
        </is>
      </c>
      <c r="I2" s="4" t="inlineStr">
        <is>
          <t>本周售后台次</t>
        </is>
      </c>
      <c r="J2" s="4" t="inlineStr">
        <is>
          <t>本周售后产值(万)</t>
        </is>
      </c>
      <c r="K2" s="4" t="inlineStr">
        <is>
          <t>本周衍生收入(万)</t>
        </is>
      </c>
      <c r="L2" s="4" t="inlineStr">
        <is>
          <t>周末在库(台)</t>
        </is>
      </c>
      <c r="M2" s="4" t="inlineStr">
        <is>
          <t>库存资金占用(万)</t>
        </is>
      </c>
      <c r="N2" s="4" t="inlineStr">
        <is>
          <t>周环比-交车(%)</t>
        </is>
      </c>
      <c r="O2" s="4" t="inlineStr">
        <is>
          <t>备注</t>
        </is>
      </c>
    </row>
    <row r="3">
      <c r="A3" s="5" t="n">
        <v>1</v>
      </c>
      <c r="B3" s="5" t="inlineStr">
        <is>
          <t>第1周 (W1)</t>
        </is>
      </c>
      <c r="C3" s="5" t="n">
        <v>8</v>
      </c>
      <c r="D3" s="5" t="n">
        <v>10</v>
      </c>
      <c r="E3" s="5" t="n">
        <v>8</v>
      </c>
      <c r="F3" s="5" t="n">
        <v>44</v>
      </c>
      <c r="G3" s="5">
        <f>ROUND(E3/F3*100,1)</f>
        <v/>
      </c>
      <c r="H3" s="5" t="n">
        <v>6</v>
      </c>
      <c r="I3" s="5" t="n">
        <v>120</v>
      </c>
      <c r="J3" s="5" t="n">
        <v>28</v>
      </c>
      <c r="K3" s="5" t="n">
        <v>9</v>
      </c>
      <c r="L3" s="5" t="n">
        <v>97</v>
      </c>
      <c r="M3" s="5" t="n">
        <v>4850</v>
      </c>
      <c r="N3" s="5" t="inlineStr">
        <is>
          <t>—</t>
        </is>
      </c>
      <c r="O3" s="5" t="inlineStr">
        <is>
          <t>新车毛利承压</t>
        </is>
      </c>
    </row>
    <row r="4">
      <c r="A4" s="6" t="n">
        <v>2</v>
      </c>
      <c r="B4" s="6" t="inlineStr">
        <is>
          <t>第2周 (W2)</t>
        </is>
      </c>
      <c r="C4" s="6" t="n">
        <v>9</v>
      </c>
      <c r="D4" s="6" t="n">
        <v>11</v>
      </c>
      <c r="E4" s="6" t="n">
        <v>17</v>
      </c>
      <c r="F4" s="6" t="n">
        <v>44</v>
      </c>
      <c r="G4" s="6">
        <f>ROUND(E4/F4*100,1)</f>
        <v/>
      </c>
      <c r="H4" s="6" t="n">
        <v>7.2</v>
      </c>
      <c r="I4" s="6" t="n">
        <v>135</v>
      </c>
      <c r="J4" s="6" t="n">
        <v>31</v>
      </c>
      <c r="K4" s="6" t="n">
        <v>10.5</v>
      </c>
      <c r="L4" s="6" t="n">
        <v>95</v>
      </c>
      <c r="M4" s="6" t="n">
        <v>4760</v>
      </c>
      <c r="N4" s="6">
        <f>ROUND((C4-C3)/C3*100,1)</f>
        <v/>
      </c>
      <c r="O4" s="6" t="inlineStr">
        <is>
          <t>金融渗透回升</t>
        </is>
      </c>
    </row>
    <row r="5">
      <c r="A5" s="5" t="n">
        <v>3</v>
      </c>
      <c r="B5" s="5" t="inlineStr">
        <is>
          <t>第3周 (W3)</t>
        </is>
      </c>
      <c r="C5" s="5" t="n">
        <v>10</v>
      </c>
      <c r="D5" s="5" t="n">
        <v>12</v>
      </c>
      <c r="E5" s="5" t="n">
        <v>27</v>
      </c>
      <c r="F5" s="5" t="n">
        <v>44</v>
      </c>
      <c r="G5" s="5">
        <f>ROUND(E5/F5*100,1)</f>
        <v/>
      </c>
      <c r="H5" s="5" t="n">
        <v>8</v>
      </c>
      <c r="I5" s="5" t="n">
        <v>142</v>
      </c>
      <c r="J5" s="5" t="n">
        <v>33</v>
      </c>
      <c r="K5" s="5" t="n">
        <v>11.2</v>
      </c>
      <c r="L5" s="5" t="n">
        <v>93</v>
      </c>
      <c r="M5" s="5" t="n">
        <v>4680</v>
      </c>
      <c r="N5" s="5">
        <f>ROUND((C5-C4)/C4*100,1)</f>
        <v/>
      </c>
      <c r="O5" s="5" t="inlineStr">
        <is>
          <t>SUV-X 仍慢</t>
        </is>
      </c>
    </row>
    <row r="6">
      <c r="A6" s="6" t="n">
        <v>4</v>
      </c>
      <c r="B6" s="6" t="inlineStr">
        <is>
          <t>第4周 (W4)</t>
        </is>
      </c>
      <c r="C6" s="6" t="n">
        <v>6</v>
      </c>
      <c r="D6" s="6" t="n">
        <v>8</v>
      </c>
      <c r="E6" s="6" t="n">
        <v>33</v>
      </c>
      <c r="F6" s="6" t="n">
        <v>44</v>
      </c>
      <c r="G6" s="6">
        <f>ROUND(E6/F6*100,1)</f>
        <v/>
      </c>
      <c r="H6" s="6" t="n">
        <v>3.9</v>
      </c>
      <c r="I6" s="6" t="n">
        <v>95</v>
      </c>
      <c r="J6" s="6" t="n">
        <v>22</v>
      </c>
      <c r="K6" s="6" t="n">
        <v>7</v>
      </c>
      <c r="L6" s="6" t="n">
        <v>94</v>
      </c>
      <c r="M6" s="6" t="n">
        <v>4800</v>
      </c>
      <c r="N6" s="6">
        <f>ROUND((C6-C5)/C5*100,1)</f>
        <v/>
      </c>
      <c r="O6" s="6" t="inlineStr">
        <is>
          <t>月末冲刺不足</t>
        </is>
      </c>
    </row>
    <row r="7">
      <c r="A7" s="5" t="inlineStr"/>
      <c r="B7" s="5" t="inlineStr">
        <is>
          <t>月度汇总</t>
        </is>
      </c>
      <c r="C7" s="5">
        <f>SUM(C3:C6)</f>
        <v/>
      </c>
      <c r="D7" s="5">
        <f>SUM(D3:D6)</f>
        <v/>
      </c>
      <c r="E7" s="5">
        <f>E6</f>
        <v/>
      </c>
      <c r="F7" s="5">
        <f>F6</f>
        <v/>
      </c>
      <c r="G7" s="5">
        <f>ROUND(E7/F7*100,1)</f>
        <v/>
      </c>
      <c r="H7" s="5">
        <f>SUM(H3:H6)</f>
        <v/>
      </c>
      <c r="I7" s="5">
        <f>SUM(I3:I6)</f>
        <v/>
      </c>
      <c r="J7" s="5">
        <f>SUM(J3:J6)</f>
        <v/>
      </c>
      <c r="K7" s="5">
        <f>SUM(K3:K6)</f>
        <v/>
      </c>
      <c r="L7" s="5">
        <f>L6</f>
        <v/>
      </c>
      <c r="M7" s="5">
        <f>M6</f>
        <v/>
      </c>
      <c r="N7" s="5" t="inlineStr">
        <is>
          <t>—</t>
        </is>
      </c>
      <c r="O7" s="5" t="inlineStr">
        <is>
          <t>—</t>
        </is>
      </c>
    </row>
    <row r="8" ht="30" customHeight="1">
      <c r="A8" s="7" t="inlineStr">
        <is>
          <t>说明：周环比自第2周起自动计算；月度汇总行由系统自动 SUM 周报生成，并回灌 08_月报汇总 与驾驶舱『本周』视角。库存取周末在库。</t>
        </is>
      </c>
    </row>
  </sheetData>
  <mergeCells count="2">
    <mergeCell ref="A1:O1"/>
    <mergeCell ref="A8:O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0" customWidth="1" min="3" max="3"/>
    <col width="40" customWidth="1" min="4" max="4"/>
  </cols>
  <sheetData>
    <row r="1" ht="26" customHeight="1">
      <c r="A1" s="1" t="inlineStr">
        <is>
          <t>08 · 月报汇总（系统每周自动汇总周报生成 · 单位：台 / 万元）</t>
        </is>
      </c>
    </row>
    <row r="2" ht="30" customHeight="1">
      <c r="A2" s="4" t="inlineStr">
        <is>
          <t>指标</t>
        </is>
      </c>
      <c r="B2" s="4" t="inlineStr">
        <is>
          <t>本月值(自动)</t>
        </is>
      </c>
      <c r="C2" s="4" t="inlineStr">
        <is>
          <t>单位</t>
        </is>
      </c>
      <c r="D2" s="4" t="inlineStr">
        <is>
          <t>数据来源/口径</t>
        </is>
      </c>
    </row>
    <row r="3">
      <c r="A3" s="5" t="inlineStr">
        <is>
          <t>月销量(交车)</t>
        </is>
      </c>
      <c r="B3" s="5">
        <f>SUM('07_周报模板'!C3:C6)</f>
        <v/>
      </c>
      <c r="C3" s="5" t="inlineStr">
        <is>
          <t>台</t>
        </is>
      </c>
      <c r="D3" s="5" t="inlineStr">
        <is>
          <t>汇总 07 周报各周交车</t>
        </is>
      </c>
    </row>
    <row r="4">
      <c r="A4" s="6" t="inlineStr">
        <is>
          <t>月订单</t>
        </is>
      </c>
      <c r="B4" s="6">
        <f>SUM('07_周报模板'!D3:D6)</f>
        <v/>
      </c>
      <c r="C4" s="6" t="inlineStr">
        <is>
          <t>台</t>
        </is>
      </c>
      <c r="D4" s="6" t="inlineStr">
        <is>
          <t>汇总 07 周报各周订单</t>
        </is>
      </c>
    </row>
    <row r="5">
      <c r="A5" s="5" t="inlineStr">
        <is>
          <t>月度目标完成率</t>
        </is>
      </c>
      <c r="B5" s="5">
        <f>'07_周报模板'!G7</f>
        <v/>
      </c>
      <c r="C5" s="5" t="inlineStr">
        <is>
          <t>%</t>
        </is>
      </c>
      <c r="D5" s="5" t="inlineStr">
        <is>
          <t>累计月交车÷月度目标</t>
        </is>
      </c>
    </row>
    <row r="6">
      <c r="A6" s="6" t="inlineStr">
        <is>
          <t>月新车毛利</t>
        </is>
      </c>
      <c r="B6" s="6">
        <f>SUM('07_周报模板'!H3:H6)</f>
        <v/>
      </c>
      <c r="C6" s="6" t="inlineStr">
        <is>
          <t>万</t>
        </is>
      </c>
      <c r="D6" s="6" t="inlineStr">
        <is>
          <t>汇总 07 周报新车毛利</t>
        </is>
      </c>
    </row>
    <row r="7">
      <c r="A7" s="5" t="inlineStr">
        <is>
          <t>月售后产值</t>
        </is>
      </c>
      <c r="B7" s="5">
        <f>SUM('07_周报模板'!J3:J6)</f>
        <v/>
      </c>
      <c r="C7" s="5" t="inlineStr">
        <is>
          <t>万</t>
        </is>
      </c>
      <c r="D7" s="5" t="inlineStr">
        <is>
          <t>汇总 07 周报售后产值</t>
        </is>
      </c>
    </row>
    <row r="8">
      <c r="A8" s="6" t="inlineStr">
        <is>
          <t>月衍生收入</t>
        </is>
      </c>
      <c r="B8" s="6">
        <f>SUM('07_周报模板'!K3:K6)</f>
        <v/>
      </c>
      <c r="C8" s="6" t="inlineStr">
        <is>
          <t>万</t>
        </is>
      </c>
      <c r="D8" s="6" t="inlineStr">
        <is>
          <t>汇总 07 周报衍生收入</t>
        </is>
      </c>
    </row>
    <row r="9">
      <c r="A9" s="5" t="inlineStr">
        <is>
          <t>月末库存资金占用</t>
        </is>
      </c>
      <c r="B9" s="5">
        <f>'07_周报模板'!M6</f>
        <v/>
      </c>
      <c r="C9" s="5" t="inlineStr">
        <is>
          <t>万</t>
        </is>
      </c>
      <c r="D9" s="5" t="inlineStr">
        <is>
          <t>取第4周末在库占用</t>
        </is>
      </c>
    </row>
    <row r="10">
      <c r="A10" s="6" t="inlineStr">
        <is>
          <t>综合毛利(估算)</t>
        </is>
      </c>
      <c r="B10" s="6">
        <f>SUM('07_周报模板'!H3:H6,'07_周报模板'!J3:J6)</f>
        <v/>
      </c>
      <c r="C10" s="6" t="inlineStr">
        <is>
          <t>万</t>
        </is>
      </c>
      <c r="D10" s="6" t="inlineStr">
        <is>
          <t>周报轻量估算；精确勾稽见 02_财务模板</t>
        </is>
      </c>
    </row>
    <row r="11" ht="30" customHeight="1">
      <c r="A11" s="7" t="inlineStr">
        <is>
          <t>说明：本表由 07 周报自动汇总，形成月度经营画像；详细财务勾稽（毛利/费用/现金流）以 02_财务模板 月度版为准。每周一生成《周分析报告》(09) 推送董事长。</t>
        </is>
      </c>
    </row>
  </sheetData>
  <mergeCells count="2">
    <mergeCell ref="A1:D1"/>
    <mergeCell ref="A11:D1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C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66" customWidth="1" min="3" max="3"/>
  </cols>
  <sheetData>
    <row r="2" ht="26" customHeight="1">
      <c r="B2" s="1" t="inlineStr">
        <is>
          <t>09 · 周分析报告（系统每周一自动生成 · 推送董事长）</t>
        </is>
      </c>
    </row>
    <row r="4" ht="62" customHeight="1">
      <c r="B4" s="2" t="inlineStr">
        <is>
          <t>本周核心</t>
        </is>
      </c>
      <c r="C4" s="3" t="inlineStr">
        <is>
          <t>交车 = 引用 07 周报本周值；毛利/售后产值/衍生 同步引用；目标完成率 自动计算（详见 08_月报汇总）。</t>
        </is>
      </c>
    </row>
    <row r="5" ht="62" customHeight="1">
      <c r="B5" s="2" t="inlineStr">
        <is>
          <t>环比变化</t>
        </is>
      </c>
      <c r="C5" s="3" t="inlineStr">
        <is>
          <t>周环比交车 = 引用 07 周报 N 列；异动项自动标色（红跌 / 绿涨），异常值触发预警。</t>
        </is>
      </c>
    </row>
    <row r="6" ht="62" customHeight="1">
      <c r="B6" s="2" t="inlineStr">
        <is>
          <t>预警清单</t>
        </is>
      </c>
      <c r="C6" s="3" t="inlineStr">
        <is>
          <t>① 月度目标缺口 = 目标 44 − 累计 33 = 11 台；② SUV-X 库存深度超标（2.6）；③ 月末冲刺不足，需日均交车 3.7 台追平。</t>
        </is>
      </c>
    </row>
    <row r="7" ht="62" customHeight="1">
      <c r="B7" s="2" t="inlineStr">
        <is>
          <t>系统生成简报(示例)</t>
        </is>
      </c>
      <c r="C7" s="3" t="inlineStr">
        <is>
          <t>本周交车 9 台（环比 +12%），毛利 29.1 万，售后产值 39 万；金融渗透回升至 63%。风险：月度仅剩 3 天、目标缺口仍 11 台，需日均交车 3.7 台追平。建议：清理 SUV-X 超标库存、冲刺返利缺口。</t>
        </is>
      </c>
    </row>
    <row r="8" ht="62" customHeight="1">
      <c r="B8" s="2" t="inlineStr">
        <is>
          <t>顾问建议</t>
        </is>
      </c>
      <c r="C8" s="3" t="inlineStr">
        <is>
          <t>由 WorkBuddy + ChatGPT/Codex 外挂基于本周数据生成（此处为模板占位，实际由系统每周自动产出）。</t>
        </is>
      </c>
    </row>
  </sheetData>
  <mergeCells count="1">
    <mergeCell ref="B2:C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 ht="26" customHeight="1">
      <c r="A1" s="1" t="inlineStr">
        <is>
          <t>10 · 客户资产（店端表 · 系统解析后给工作指导）</t>
        </is>
      </c>
    </row>
    <row r="2" ht="30" customHeight="1">
      <c r="A2" s="4" t="inlineStr">
        <is>
          <t>指标</t>
        </is>
      </c>
      <c r="B2" s="4" t="inlineStr">
        <is>
          <t>数值</t>
        </is>
      </c>
      <c r="C2" s="4" t="inlineStr">
        <is>
          <t>单位</t>
        </is>
      </c>
    </row>
    <row r="3">
      <c r="A3" s="5" t="inlineStr">
        <is>
          <t>客户总数(保有量)</t>
        </is>
      </c>
      <c r="B3" s="5" t="n"/>
      <c r="C3" s="5" t="inlineStr">
        <is>
          <t>户</t>
        </is>
      </c>
    </row>
    <row r="4">
      <c r="A4" s="6" t="inlineStr">
        <is>
          <t>本月新增客户</t>
        </is>
      </c>
      <c r="B4" s="6" t="n"/>
      <c r="C4" s="6" t="inlineStr">
        <is>
          <t>户</t>
        </is>
      </c>
    </row>
    <row r="5">
      <c r="A5" s="5" t="inlineStr">
        <is>
          <t>本月流失客户(&gt;180天未回店)</t>
        </is>
      </c>
      <c r="B5" s="5" t="n"/>
      <c r="C5" s="5" t="inlineStr">
        <is>
          <t>户</t>
        </is>
      </c>
    </row>
    <row r="6">
      <c r="A6" s="6" t="inlineStr">
        <is>
          <t>本月回店客户</t>
        </is>
      </c>
      <c r="B6" s="6" t="n"/>
      <c r="C6" s="6" t="inlineStr">
        <is>
          <t>户</t>
        </is>
      </c>
    </row>
    <row r="7">
      <c r="A7" s="5" t="inlineStr">
        <is>
          <t>沉睡客户(&gt;180天未回店)</t>
        </is>
      </c>
      <c r="B7" s="5" t="n"/>
      <c r="C7" s="5" t="inlineStr">
        <is>
          <t>户</t>
        </is>
      </c>
    </row>
    <row r="8">
      <c r="A8" s="6" t="inlineStr">
        <is>
          <t>A类忠诚客户</t>
        </is>
      </c>
      <c r="B8" s="6" t="n"/>
      <c r="C8" s="6" t="inlineStr">
        <is>
          <t>户</t>
        </is>
      </c>
    </row>
    <row r="9">
      <c r="A9" s="5" t="inlineStr">
        <is>
          <t>应续保台次</t>
        </is>
      </c>
      <c r="B9" s="5" t="n"/>
      <c r="C9" s="5" t="inlineStr">
        <is>
          <t>台</t>
        </is>
      </c>
    </row>
    <row r="10">
      <c r="A10" s="6" t="inlineStr">
        <is>
          <t>实续保台次</t>
        </is>
      </c>
      <c r="B10" s="6" t="n"/>
      <c r="C10" s="6" t="inlineStr">
        <is>
          <t>台</t>
        </is>
      </c>
    </row>
    <row r="11">
      <c r="A11" s="5" t="inlineStr">
        <is>
          <t>客户满意度CSI</t>
        </is>
      </c>
      <c r="B11" s="5" t="n"/>
      <c r="C11" s="5" t="inlineStr">
        <is>
          <t>分(0-100)</t>
        </is>
      </c>
    </row>
    <row r="12">
      <c r="A12" s="6" t="inlineStr">
        <is>
          <t>转介绍成交台次</t>
        </is>
      </c>
      <c r="B12" s="6" t="n"/>
      <c r="C12" s="6" t="inlineStr">
        <is>
          <t>台</t>
        </is>
      </c>
    </row>
    <row r="13" ht="30" customHeight="1">
      <c r="A13" s="7" t="inlineStr">
        <is>
          <t>说明：本表由店端 CRM/客户档案导出或手工填报；系统测算续保渗透率、沉睡占比、回店率、转介绍率，并给出『激活沉睡客户 / 续保渗透 / CSI 整改 / 老带新激励』工作指导。</t>
        </is>
      </c>
    </row>
  </sheetData>
  <mergeCells count="2">
    <mergeCell ref="A1:C1"/>
    <mergeCell ref="A13:C1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4" customWidth="1" min="4" max="4"/>
    <col width="10" customWidth="1" min="5" max="5"/>
  </cols>
  <sheetData>
    <row r="1" ht="26" customHeight="1">
      <c r="A1" s="1" t="inlineStr">
        <is>
          <t>11 · 厂家政策（A 任务达成）</t>
        </is>
      </c>
    </row>
    <row r="2" ht="30" customHeight="1">
      <c r="A2" s="4" t="inlineStr">
        <is>
          <t>指标</t>
        </is>
      </c>
      <c r="B2" s="4" t="inlineStr">
        <is>
          <t>数值(台)</t>
        </is>
      </c>
    </row>
    <row r="3">
      <c r="A3" s="5" t="inlineStr">
        <is>
          <t>月度提车任务(台)</t>
        </is>
      </c>
      <c r="B3" s="5" t="n"/>
    </row>
    <row r="4">
      <c r="A4" s="6" t="inlineStr">
        <is>
          <t>实际提车(台)</t>
        </is>
      </c>
      <c r="B4" s="6" t="n"/>
    </row>
    <row r="5">
      <c r="A5" s="5" t="inlineStr">
        <is>
          <t>月度销售任务(台)</t>
        </is>
      </c>
      <c r="B5" s="5" t="n"/>
    </row>
    <row r="6">
      <c r="A6" s="6" t="inlineStr">
        <is>
          <t>实际销售(台)</t>
        </is>
      </c>
      <c r="B6" s="6" t="n"/>
    </row>
    <row r="7" ht="30" customHeight="1">
      <c r="A7" s="7" t="inlineStr">
        <is>
          <t>说明：填写厂家下达的月度提车/销售任务与实际达成，系统测算任务达成率并给出冲刺方向。</t>
        </is>
      </c>
    </row>
    <row r="9" ht="26" customHeight="1">
      <c r="A9" s="1" t="inlineStr">
        <is>
          <t>11 · 厂家政策（B 返利 / 考核项明细）</t>
        </is>
      </c>
    </row>
    <row r="10" ht="30" customHeight="1">
      <c r="A10" s="4" t="inlineStr">
        <is>
          <t>项目</t>
        </is>
      </c>
      <c r="B10" s="4" t="inlineStr">
        <is>
          <t>应得返利(万)</t>
        </is>
      </c>
      <c r="C10" s="4" t="inlineStr">
        <is>
          <t>实得返利(万)</t>
        </is>
      </c>
      <c r="D10" s="4" t="inlineStr">
        <is>
          <t>漏损(万)</t>
        </is>
      </c>
      <c r="E10" s="4" t="inlineStr">
        <is>
          <t>达标</t>
        </is>
      </c>
    </row>
    <row r="11">
      <c r="A11" s="5" t="inlineStr">
        <is>
          <t>提车返利</t>
        </is>
      </c>
      <c r="B11" s="5" t="n"/>
      <c r="C11" s="5" t="n"/>
      <c r="D11" s="5" t="n"/>
      <c r="E11" s="5" t="n"/>
    </row>
    <row r="12">
      <c r="A12" s="6" t="inlineStr">
        <is>
          <t>库存返利</t>
        </is>
      </c>
      <c r="B12" s="6" t="n"/>
      <c r="C12" s="6" t="n"/>
      <c r="D12" s="6" t="n"/>
      <c r="E12" s="6" t="n"/>
    </row>
    <row r="13">
      <c r="A13" s="5" t="inlineStr">
        <is>
          <t>销售达成返利</t>
        </is>
      </c>
      <c r="B13" s="5" t="n"/>
      <c r="C13" s="5" t="n"/>
      <c r="D13" s="5" t="n"/>
      <c r="E13" s="5" t="n"/>
    </row>
    <row r="14">
      <c r="A14" s="6" t="inlineStr">
        <is>
          <t>满意度(SSI)返利</t>
        </is>
      </c>
      <c r="B14" s="6" t="n"/>
      <c r="C14" s="6" t="n"/>
      <c r="D14" s="6" t="n"/>
      <c r="E14" s="6" t="n"/>
    </row>
    <row r="15">
      <c r="A15" s="5" t="inlineStr">
        <is>
          <t>网络考核返利</t>
        </is>
      </c>
      <c r="B15" s="5" t="n"/>
      <c r="C15" s="5" t="n"/>
      <c r="D15" s="5" t="n"/>
      <c r="E15" s="5" t="n"/>
    </row>
    <row r="16" ht="30" customHeight="1">
      <c r="A16" s="7" t="inlineStr">
        <is>
          <t>说明：逐项填写各返利/考核项应得与实得，系统测算政策利用度与返利漏损，并给出『限期整改追回』路径。</t>
        </is>
      </c>
    </row>
  </sheetData>
  <mergeCells count="4">
    <mergeCell ref="A16:E16"/>
    <mergeCell ref="A9:E9"/>
    <mergeCell ref="A1:B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2026-08-16T05:32:33Z</dcterms:created>
  <dcterms:modified xmlns:dcterms="http://purl.org/dc/terms/" xmlns:xsi="http://www.w3.org/2001/XMLSchema-instance" xsi:type="dcterms:W3CDTF">2026-08-16T05:32:33Z</dcterms:modified>
</cp:coreProperties>
</file>